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-export-2014-10-20\New Folder\"/>
    </mc:Choice>
  </mc:AlternateContent>
  <bookViews>
    <workbookView xWindow="0" yWindow="0" windowWidth="20730" windowHeight="814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E99" i="1" l="1"/>
  <c r="F98" i="1"/>
  <c r="F99" i="1" s="1"/>
  <c r="G98" i="1"/>
  <c r="G99" i="1" s="1"/>
  <c r="H98" i="1"/>
  <c r="H99" i="1" s="1"/>
  <c r="I98" i="1"/>
  <c r="I99" i="1" s="1"/>
  <c r="D98" i="1"/>
  <c r="D99" i="1" s="1"/>
  <c r="J99" i="1" l="1"/>
  <c r="H100" i="1" s="1"/>
  <c r="F100" i="1" l="1"/>
  <c r="N32" i="1" s="1"/>
  <c r="G100" i="1"/>
  <c r="O71" i="1" s="1"/>
  <c r="N12" i="1"/>
  <c r="N48" i="1"/>
  <c r="N95" i="1"/>
  <c r="N47" i="1"/>
  <c r="N3" i="1"/>
  <c r="N86" i="1"/>
  <c r="N21" i="1"/>
  <c r="N20" i="1"/>
  <c r="N15" i="1"/>
  <c r="N90" i="1"/>
  <c r="N14" i="1"/>
  <c r="N80" i="1"/>
  <c r="N17" i="1"/>
  <c r="N41" i="1"/>
  <c r="N79" i="1"/>
  <c r="N54" i="1"/>
  <c r="N81" i="1"/>
  <c r="N16" i="1"/>
  <c r="N59" i="1"/>
  <c r="N4" i="1"/>
  <c r="N87" i="1"/>
  <c r="N11" i="1"/>
  <c r="N96" i="1"/>
  <c r="N6" i="1"/>
  <c r="N30" i="1"/>
  <c r="N63" i="1"/>
  <c r="N43" i="1"/>
  <c r="N61" i="1"/>
  <c r="N25" i="1"/>
  <c r="N51" i="1"/>
  <c r="N45" i="1"/>
  <c r="N73" i="1"/>
  <c r="N42" i="1"/>
  <c r="N72" i="1"/>
  <c r="N75" i="1"/>
  <c r="N56" i="1"/>
  <c r="N52" i="1"/>
  <c r="N91" i="1"/>
  <c r="N24" i="1"/>
  <c r="N26" i="1"/>
  <c r="N57" i="1"/>
  <c r="N27" i="1"/>
  <c r="N78" i="1"/>
  <c r="N9" i="1"/>
  <c r="N58" i="1"/>
  <c r="N37" i="1"/>
  <c r="N36" i="1"/>
  <c r="N31" i="1"/>
  <c r="N70" i="1"/>
  <c r="N55" i="1"/>
  <c r="N10" i="1"/>
  <c r="N76" i="1"/>
  <c r="N74" i="1"/>
  <c r="N39" i="1"/>
  <c r="N40" i="1"/>
  <c r="N29" i="1"/>
  <c r="N35" i="1"/>
  <c r="N89" i="1"/>
  <c r="N33" i="1"/>
  <c r="N44" i="1"/>
  <c r="N60" i="1"/>
  <c r="N49" i="1"/>
  <c r="N5" i="1"/>
  <c r="N64" i="1"/>
  <c r="N92" i="1"/>
  <c r="N62" i="1"/>
  <c r="N13" i="1"/>
  <c r="P65" i="1"/>
  <c r="P47" i="1"/>
  <c r="P3" i="1"/>
  <c r="P93" i="1"/>
  <c r="P85" i="1"/>
  <c r="P86" i="1"/>
  <c r="P21" i="1"/>
  <c r="P20" i="1"/>
  <c r="P77" i="1"/>
  <c r="P15" i="1"/>
  <c r="P90" i="1"/>
  <c r="P14" i="1"/>
  <c r="P83" i="1"/>
  <c r="P80" i="1"/>
  <c r="P17" i="1"/>
  <c r="P41" i="1"/>
  <c r="P79" i="1"/>
  <c r="P54" i="1"/>
  <c r="P81" i="1"/>
  <c r="P16" i="1"/>
  <c r="P59" i="1"/>
  <c r="P4" i="1"/>
  <c r="P87" i="1"/>
  <c r="P11" i="1"/>
  <c r="P96" i="1"/>
  <c r="P6" i="1"/>
  <c r="P22" i="1"/>
  <c r="P71" i="1"/>
  <c r="P32" i="1"/>
  <c r="P84" i="1"/>
  <c r="P2" i="1"/>
  <c r="P68" i="1"/>
  <c r="P7" i="1"/>
  <c r="P28" i="1"/>
  <c r="P19" i="1"/>
  <c r="P38" i="1"/>
  <c r="P82" i="1"/>
  <c r="P50" i="1"/>
  <c r="P46" i="1"/>
  <c r="P12" i="1"/>
  <c r="P34" i="1"/>
  <c r="P18" i="1"/>
  <c r="P94" i="1"/>
  <c r="P48" i="1"/>
  <c r="P69" i="1"/>
  <c r="P67" i="1"/>
  <c r="P8" i="1"/>
  <c r="P95" i="1"/>
  <c r="P53" i="1"/>
  <c r="P66" i="1"/>
  <c r="P97" i="1"/>
  <c r="P88" i="1"/>
  <c r="P23" i="1"/>
  <c r="P9" i="1"/>
  <c r="P58" i="1"/>
  <c r="P37" i="1"/>
  <c r="P36" i="1"/>
  <c r="P31" i="1"/>
  <c r="P70" i="1"/>
  <c r="P55" i="1"/>
  <c r="P10" i="1"/>
  <c r="P76" i="1"/>
  <c r="P74" i="1"/>
  <c r="P39" i="1"/>
  <c r="P40" i="1"/>
  <c r="P29" i="1"/>
  <c r="P35" i="1"/>
  <c r="P89" i="1"/>
  <c r="P33" i="1"/>
  <c r="P44" i="1"/>
  <c r="P60" i="1"/>
  <c r="P49" i="1"/>
  <c r="P5" i="1"/>
  <c r="P64" i="1"/>
  <c r="P92" i="1"/>
  <c r="P62" i="1"/>
  <c r="P13" i="1"/>
  <c r="P30" i="1"/>
  <c r="P63" i="1"/>
  <c r="P43" i="1"/>
  <c r="P61" i="1"/>
  <c r="P25" i="1"/>
  <c r="P51" i="1"/>
  <c r="P45" i="1"/>
  <c r="P73" i="1"/>
  <c r="P42" i="1"/>
  <c r="P72" i="1"/>
  <c r="P75" i="1"/>
  <c r="P56" i="1"/>
  <c r="P52" i="1"/>
  <c r="P91" i="1"/>
  <c r="P24" i="1"/>
  <c r="P26" i="1"/>
  <c r="P57" i="1"/>
  <c r="P27" i="1"/>
  <c r="P78" i="1"/>
  <c r="E100" i="1"/>
  <c r="D100" i="1"/>
  <c r="I100" i="1"/>
  <c r="L48" i="1" l="1"/>
  <c r="L56" i="1"/>
  <c r="L64" i="1"/>
  <c r="L72" i="1"/>
  <c r="L80" i="1"/>
  <c r="L88" i="1"/>
  <c r="L96" i="1"/>
  <c r="L81" i="1"/>
  <c r="L97" i="1"/>
  <c r="L92" i="1"/>
  <c r="L77" i="1"/>
  <c r="L63" i="1"/>
  <c r="L49" i="1"/>
  <c r="L57" i="1"/>
  <c r="L65" i="1"/>
  <c r="L73" i="1"/>
  <c r="L89" i="1"/>
  <c r="L76" i="1"/>
  <c r="L93" i="1"/>
  <c r="L50" i="1"/>
  <c r="L58" i="1"/>
  <c r="L66" i="1"/>
  <c r="L74" i="1"/>
  <c r="L82" i="1"/>
  <c r="L90" i="1"/>
  <c r="L83" i="1"/>
  <c r="L52" i="1"/>
  <c r="L60" i="1"/>
  <c r="L53" i="1"/>
  <c r="L69" i="1"/>
  <c r="L70" i="1"/>
  <c r="L47" i="1"/>
  <c r="L95" i="1"/>
  <c r="L51" i="1"/>
  <c r="L59" i="1"/>
  <c r="L67" i="1"/>
  <c r="L75" i="1"/>
  <c r="L91" i="1"/>
  <c r="L68" i="1"/>
  <c r="L84" i="1"/>
  <c r="L61" i="1"/>
  <c r="L85" i="1"/>
  <c r="L86" i="1"/>
  <c r="L87" i="1"/>
  <c r="L44" i="1"/>
  <c r="L71" i="1"/>
  <c r="L45" i="1"/>
  <c r="L94" i="1"/>
  <c r="L55" i="1"/>
  <c r="L46" i="1"/>
  <c r="L54" i="1"/>
  <c r="L62" i="1"/>
  <c r="L78" i="1"/>
  <c r="L79" i="1"/>
  <c r="N23" i="1"/>
  <c r="N83" i="1"/>
  <c r="N77" i="1"/>
  <c r="N85" i="1"/>
  <c r="N53" i="1"/>
  <c r="N38" i="1"/>
  <c r="N28" i="1"/>
  <c r="N93" i="1"/>
  <c r="N66" i="1"/>
  <c r="N94" i="1"/>
  <c r="N2" i="1"/>
  <c r="N88" i="1"/>
  <c r="N69" i="1"/>
  <c r="N46" i="1"/>
  <c r="N84" i="1"/>
  <c r="N97" i="1"/>
  <c r="N8" i="1"/>
  <c r="N34" i="1"/>
  <c r="N19" i="1"/>
  <c r="N22" i="1"/>
  <c r="N67" i="1"/>
  <c r="N18" i="1"/>
  <c r="N50" i="1"/>
  <c r="N68" i="1"/>
  <c r="N65" i="1"/>
  <c r="N82" i="1"/>
  <c r="N7" i="1"/>
  <c r="N71" i="1"/>
  <c r="O63" i="1"/>
  <c r="O42" i="1"/>
  <c r="O32" i="1"/>
  <c r="O26" i="1"/>
  <c r="O47" i="1"/>
  <c r="O40" i="1"/>
  <c r="O77" i="1"/>
  <c r="O49" i="1"/>
  <c r="O36" i="1"/>
  <c r="O39" i="1"/>
  <c r="O87" i="1"/>
  <c r="O69" i="1"/>
  <c r="O79" i="1"/>
  <c r="O50" i="1"/>
  <c r="O73" i="1"/>
  <c r="O33" i="1"/>
  <c r="O24" i="1"/>
  <c r="O92" i="1"/>
  <c r="O55" i="1"/>
  <c r="O41" i="1"/>
  <c r="O82" i="1"/>
  <c r="O15" i="1"/>
  <c r="O84" i="1"/>
  <c r="O91" i="1"/>
  <c r="O13" i="1"/>
  <c r="O10" i="1"/>
  <c r="O25" i="1"/>
  <c r="O89" i="1"/>
  <c r="O58" i="1"/>
  <c r="O23" i="1"/>
  <c r="O11" i="1"/>
  <c r="O67" i="1"/>
  <c r="O6" i="1"/>
  <c r="O81" i="1"/>
  <c r="O83" i="1"/>
  <c r="O85" i="1"/>
  <c r="O53" i="1"/>
  <c r="O34" i="1"/>
  <c r="O7" i="1"/>
  <c r="O30" i="1"/>
  <c r="O16" i="1"/>
  <c r="O80" i="1"/>
  <c r="O86" i="1"/>
  <c r="O66" i="1"/>
  <c r="O18" i="1"/>
  <c r="O28" i="1"/>
  <c r="O22" i="1"/>
  <c r="O75" i="1"/>
  <c r="O72" i="1"/>
  <c r="O43" i="1"/>
  <c r="O60" i="1"/>
  <c r="O74" i="1"/>
  <c r="O78" i="1"/>
  <c r="O45" i="1"/>
  <c r="O62" i="1"/>
  <c r="O44" i="1"/>
  <c r="O76" i="1"/>
  <c r="O37" i="1"/>
  <c r="O90" i="1"/>
  <c r="O3" i="1"/>
  <c r="O8" i="1"/>
  <c r="O46" i="1"/>
  <c r="O2" i="1"/>
  <c r="O96" i="1"/>
  <c r="O54" i="1"/>
  <c r="O14" i="1"/>
  <c r="O93" i="1"/>
  <c r="O95" i="1"/>
  <c r="O12" i="1"/>
  <c r="O68" i="1"/>
  <c r="O65" i="1"/>
  <c r="O57" i="1"/>
  <c r="O27" i="1"/>
  <c r="O56" i="1"/>
  <c r="O51" i="1"/>
  <c r="O64" i="1"/>
  <c r="O35" i="1"/>
  <c r="O70" i="1"/>
  <c r="O52" i="1"/>
  <c r="O61" i="1"/>
  <c r="O5" i="1"/>
  <c r="O29" i="1"/>
  <c r="O31" i="1"/>
  <c r="O9" i="1"/>
  <c r="O59" i="1"/>
  <c r="O17" i="1"/>
  <c r="O21" i="1"/>
  <c r="O97" i="1"/>
  <c r="O94" i="1"/>
  <c r="O19" i="1"/>
  <c r="O4" i="1"/>
  <c r="O20" i="1"/>
  <c r="O88" i="1"/>
  <c r="O48" i="1"/>
  <c r="O38" i="1"/>
  <c r="Q65" i="1"/>
  <c r="Q3" i="1"/>
  <c r="Q85" i="1"/>
  <c r="Q21" i="1"/>
  <c r="Q77" i="1"/>
  <c r="Q90" i="1"/>
  <c r="Q83" i="1"/>
  <c r="Q17" i="1"/>
  <c r="Q41" i="1"/>
  <c r="Q81" i="1"/>
  <c r="Q59" i="1"/>
  <c r="Q87" i="1"/>
  <c r="Q6" i="1"/>
  <c r="Q22" i="1"/>
  <c r="Q71" i="1"/>
  <c r="Q84" i="1"/>
  <c r="Q68" i="1"/>
  <c r="Q28" i="1"/>
  <c r="Q38" i="1"/>
  <c r="Q50" i="1"/>
  <c r="Q12" i="1"/>
  <c r="Q18" i="1"/>
  <c r="Q48" i="1"/>
  <c r="Q67" i="1"/>
  <c r="Q95" i="1"/>
  <c r="Q66" i="1"/>
  <c r="Q88" i="1"/>
  <c r="Q47" i="1"/>
  <c r="Q93" i="1"/>
  <c r="Q86" i="1"/>
  <c r="Q20" i="1"/>
  <c r="Q15" i="1"/>
  <c r="Q14" i="1"/>
  <c r="Q80" i="1"/>
  <c r="Q79" i="1"/>
  <c r="Q54" i="1"/>
  <c r="Q16" i="1"/>
  <c r="Q4" i="1"/>
  <c r="Q11" i="1"/>
  <c r="Q96" i="1"/>
  <c r="Q32" i="1"/>
  <c r="Q2" i="1"/>
  <c r="Q7" i="1"/>
  <c r="Q19" i="1"/>
  <c r="Q82" i="1"/>
  <c r="Q46" i="1"/>
  <c r="Q34" i="1"/>
  <c r="Q94" i="1"/>
  <c r="Q69" i="1"/>
  <c r="Q8" i="1"/>
  <c r="Q53" i="1"/>
  <c r="Q97" i="1"/>
  <c r="Q23" i="1"/>
  <c r="Q30" i="1"/>
  <c r="Q63" i="1"/>
  <c r="Q9" i="1"/>
  <c r="Q43" i="1"/>
  <c r="Q51" i="1"/>
  <c r="Q73" i="1"/>
  <c r="Q72" i="1"/>
  <c r="Q56" i="1"/>
  <c r="Q91" i="1"/>
  <c r="Q26" i="1"/>
  <c r="Q27" i="1"/>
  <c r="Q31" i="1"/>
  <c r="Q55" i="1"/>
  <c r="Q76" i="1"/>
  <c r="Q39" i="1"/>
  <c r="Q29" i="1"/>
  <c r="Q89" i="1"/>
  <c r="Q92" i="1"/>
  <c r="Q37" i="1"/>
  <c r="Q61" i="1"/>
  <c r="Q25" i="1"/>
  <c r="Q45" i="1"/>
  <c r="Q42" i="1"/>
  <c r="Q75" i="1"/>
  <c r="Q52" i="1"/>
  <c r="Q24" i="1"/>
  <c r="Q57" i="1"/>
  <c r="Q78" i="1"/>
  <c r="Q58" i="1"/>
  <c r="Q36" i="1"/>
  <c r="Q70" i="1"/>
  <c r="Q10" i="1"/>
  <c r="Q74" i="1"/>
  <c r="Q40" i="1"/>
  <c r="Q35" i="1"/>
  <c r="Q33" i="1"/>
  <c r="Q60" i="1"/>
  <c r="Q49" i="1"/>
  <c r="Q64" i="1"/>
  <c r="Q13" i="1"/>
  <c r="Q44" i="1"/>
  <c r="Q5" i="1"/>
  <c r="Q62" i="1"/>
  <c r="M65" i="1"/>
  <c r="M47" i="1"/>
  <c r="M93" i="1"/>
  <c r="M86" i="1"/>
  <c r="M20" i="1"/>
  <c r="M15" i="1"/>
  <c r="M14" i="1"/>
  <c r="M80" i="1"/>
  <c r="M79" i="1"/>
  <c r="M54" i="1"/>
  <c r="M16" i="1"/>
  <c r="M4" i="1"/>
  <c r="M11" i="1"/>
  <c r="M96" i="1"/>
  <c r="M30" i="1"/>
  <c r="M32" i="1"/>
  <c r="M2" i="1"/>
  <c r="M7" i="1"/>
  <c r="M19" i="1"/>
  <c r="M82" i="1"/>
  <c r="M46" i="1"/>
  <c r="M34" i="1"/>
  <c r="M94" i="1"/>
  <c r="M69" i="1"/>
  <c r="M8" i="1"/>
  <c r="M53" i="1"/>
  <c r="M97" i="1"/>
  <c r="M23" i="1"/>
  <c r="M9" i="1"/>
  <c r="M3" i="1"/>
  <c r="M85" i="1"/>
  <c r="M21" i="1"/>
  <c r="M77" i="1"/>
  <c r="M90" i="1"/>
  <c r="M83" i="1"/>
  <c r="M17" i="1"/>
  <c r="M41" i="1"/>
  <c r="M81" i="1"/>
  <c r="M59" i="1"/>
  <c r="M87" i="1"/>
  <c r="M6" i="1"/>
  <c r="M22" i="1"/>
  <c r="M71" i="1"/>
  <c r="M84" i="1"/>
  <c r="M68" i="1"/>
  <c r="M28" i="1"/>
  <c r="M38" i="1"/>
  <c r="M50" i="1"/>
  <c r="M12" i="1"/>
  <c r="M18" i="1"/>
  <c r="M48" i="1"/>
  <c r="M67" i="1"/>
  <c r="M95" i="1"/>
  <c r="M66" i="1"/>
  <c r="M88" i="1"/>
  <c r="M63" i="1"/>
  <c r="M43" i="1"/>
  <c r="M61" i="1"/>
  <c r="M25" i="1"/>
  <c r="M45" i="1"/>
  <c r="M42" i="1"/>
  <c r="M75" i="1"/>
  <c r="M52" i="1"/>
  <c r="M24" i="1"/>
  <c r="M57" i="1"/>
  <c r="M78" i="1"/>
  <c r="M37" i="1"/>
  <c r="M36" i="1"/>
  <c r="M70" i="1"/>
  <c r="M10" i="1"/>
  <c r="M74" i="1"/>
  <c r="M40" i="1"/>
  <c r="M35" i="1"/>
  <c r="M60" i="1"/>
  <c r="M64" i="1"/>
  <c r="M13" i="1"/>
  <c r="M58" i="1"/>
  <c r="M51" i="1"/>
  <c r="M73" i="1"/>
  <c r="M72" i="1"/>
  <c r="M56" i="1"/>
  <c r="M91" i="1"/>
  <c r="M26" i="1"/>
  <c r="M27" i="1"/>
  <c r="M31" i="1"/>
  <c r="M55" i="1"/>
  <c r="M76" i="1"/>
  <c r="M39" i="1"/>
  <c r="M29" i="1"/>
  <c r="M89" i="1"/>
  <c r="M44" i="1"/>
  <c r="M5" i="1"/>
  <c r="M92" i="1"/>
  <c r="M62" i="1"/>
  <c r="M33" i="1"/>
  <c r="M49" i="1"/>
  <c r="L3" i="1"/>
  <c r="L21" i="1"/>
  <c r="L20" i="1"/>
  <c r="L15" i="1"/>
  <c r="L14" i="1"/>
  <c r="L17" i="1"/>
  <c r="L41" i="1"/>
  <c r="K41" i="1" s="1"/>
  <c r="L16" i="1"/>
  <c r="L4" i="1"/>
  <c r="L11" i="1"/>
  <c r="L6" i="1"/>
  <c r="L30" i="1"/>
  <c r="L22" i="1"/>
  <c r="L32" i="1"/>
  <c r="K32" i="1" s="1"/>
  <c r="L2" i="1"/>
  <c r="L7" i="1"/>
  <c r="L28" i="1"/>
  <c r="L19" i="1"/>
  <c r="L38" i="1"/>
  <c r="L12" i="1"/>
  <c r="L34" i="1"/>
  <c r="L18" i="1"/>
  <c r="K18" i="1" s="1"/>
  <c r="L8" i="1"/>
  <c r="L23" i="1"/>
  <c r="L9" i="1"/>
  <c r="L37" i="1"/>
  <c r="L36" i="1"/>
  <c r="L31" i="1"/>
  <c r="L10" i="1"/>
  <c r="L39" i="1"/>
  <c r="L40" i="1"/>
  <c r="K40" i="1" s="1"/>
  <c r="L29" i="1"/>
  <c r="L35" i="1"/>
  <c r="L33" i="1"/>
  <c r="L5" i="1"/>
  <c r="L13" i="1"/>
  <c r="L43" i="1"/>
  <c r="K43" i="1" s="1"/>
  <c r="L25" i="1"/>
  <c r="K25" i="1" s="1"/>
  <c r="L42" i="1"/>
  <c r="K42" i="1" s="1"/>
  <c r="L24" i="1"/>
  <c r="L26" i="1"/>
  <c r="L27" i="1"/>
  <c r="J100" i="1"/>
  <c r="K29" i="1" l="1"/>
  <c r="K16" i="1"/>
  <c r="K94" i="1"/>
  <c r="K84" i="1"/>
  <c r="K47" i="1"/>
  <c r="K82" i="1"/>
  <c r="K81" i="1"/>
  <c r="K96" i="1"/>
  <c r="K22" i="1"/>
  <c r="K79" i="1"/>
  <c r="K91" i="1"/>
  <c r="K88" i="1"/>
  <c r="K80" i="1"/>
  <c r="K87" i="1"/>
  <c r="K86" i="1"/>
  <c r="K93" i="1"/>
  <c r="K35" i="1"/>
  <c r="K85" i="1"/>
  <c r="K83" i="1"/>
  <c r="K92" i="1"/>
  <c r="K24" i="1"/>
  <c r="K23" i="1"/>
  <c r="K95" i="1"/>
  <c r="K90" i="1"/>
  <c r="K89" i="1"/>
  <c r="K97" i="1"/>
  <c r="K73" i="1"/>
  <c r="K39" i="1"/>
  <c r="K17" i="1"/>
  <c r="K45" i="1"/>
  <c r="K68" i="1"/>
  <c r="K70" i="1"/>
  <c r="K74" i="1"/>
  <c r="K65" i="1"/>
  <c r="K71" i="1"/>
  <c r="K69" i="1"/>
  <c r="K66" i="1"/>
  <c r="K57" i="1"/>
  <c r="K34" i="1"/>
  <c r="K78" i="1"/>
  <c r="K44" i="1"/>
  <c r="K75" i="1"/>
  <c r="K53" i="1"/>
  <c r="K58" i="1"/>
  <c r="K49" i="1"/>
  <c r="K31" i="1"/>
  <c r="K15" i="1"/>
  <c r="K36" i="1"/>
  <c r="K62" i="1"/>
  <c r="K67" i="1"/>
  <c r="K60" i="1"/>
  <c r="K50" i="1"/>
  <c r="K63" i="1"/>
  <c r="K72" i="1"/>
  <c r="K30" i="1"/>
  <c r="K38" i="1"/>
  <c r="K20" i="1"/>
  <c r="K27" i="1"/>
  <c r="K33" i="1"/>
  <c r="K37" i="1"/>
  <c r="K19" i="1"/>
  <c r="K21" i="1"/>
  <c r="K54" i="1"/>
  <c r="K59" i="1"/>
  <c r="K52" i="1"/>
  <c r="K77" i="1"/>
  <c r="K64" i="1"/>
  <c r="K26" i="1"/>
  <c r="K28" i="1"/>
  <c r="K46" i="1"/>
  <c r="K51" i="1"/>
  <c r="K76" i="1"/>
  <c r="K56" i="1"/>
  <c r="K55" i="1"/>
  <c r="K61" i="1"/>
  <c r="K48" i="1"/>
  <c r="K6" i="1"/>
  <c r="K7" i="1"/>
  <c r="K8" i="1"/>
  <c r="K5" i="1"/>
  <c r="K11" i="1"/>
  <c r="K2" i="1"/>
  <c r="K12" i="1"/>
  <c r="K9" i="1"/>
  <c r="K13" i="1"/>
  <c r="K14" i="1"/>
  <c r="K3" i="1"/>
  <c r="K10" i="1"/>
  <c r="K4" i="1"/>
  <c r="J69" i="1" l="1"/>
  <c r="J53" i="1"/>
  <c r="J79" i="1"/>
  <c r="J21" i="1"/>
  <c r="J17" i="1"/>
  <c r="J32" i="1"/>
  <c r="J5" i="1"/>
  <c r="J2" i="1"/>
  <c r="J63" i="1"/>
  <c r="J64" i="1"/>
  <c r="J20" i="1"/>
  <c r="J62" i="1"/>
  <c r="J36" i="1"/>
  <c r="J51" i="1"/>
  <c r="J38" i="1"/>
  <c r="J85" i="1"/>
  <c r="J74" i="1"/>
  <c r="J89" i="1"/>
  <c r="J87" i="1"/>
  <c r="J83" i="1"/>
  <c r="J23" i="1"/>
  <c r="J81" i="1"/>
  <c r="J54" i="1"/>
  <c r="J33" i="1"/>
  <c r="J35" i="1"/>
  <c r="J91" i="1"/>
  <c r="J31" i="1"/>
  <c r="J86" i="1"/>
  <c r="J84" i="1"/>
  <c r="J22" i="1"/>
  <c r="J52" i="1"/>
  <c r="J34" i="1"/>
  <c r="J68" i="1"/>
  <c r="J95" i="1"/>
  <c r="J39" i="1"/>
  <c r="J40" i="1"/>
  <c r="J93" i="1"/>
  <c r="J25" i="1"/>
  <c r="J94" i="1"/>
  <c r="J73" i="1"/>
  <c r="J24" i="1"/>
  <c r="J16" i="1"/>
  <c r="J58" i="1"/>
  <c r="J18" i="1"/>
  <c r="J9" i="1"/>
  <c r="J47" i="1"/>
  <c r="J56" i="1"/>
  <c r="J12" i="1"/>
  <c r="J37" i="1"/>
  <c r="J92" i="1"/>
  <c r="J72" i="1"/>
  <c r="J29" i="1"/>
  <c r="J26" i="1"/>
  <c r="J78" i="1"/>
  <c r="J65" i="1"/>
  <c r="J10" i="1"/>
  <c r="J42" i="1"/>
  <c r="J90" i="1"/>
  <c r="J14" i="1"/>
  <c r="J19" i="1"/>
  <c r="J61" i="1"/>
  <c r="J6" i="1"/>
  <c r="J76" i="1"/>
  <c r="J30" i="1"/>
  <c r="J66" i="1"/>
  <c r="J50" i="1"/>
  <c r="J45" i="1"/>
  <c r="J60" i="1"/>
  <c r="J71" i="1"/>
  <c r="J48" i="1"/>
  <c r="J55" i="1"/>
  <c r="J57" i="1"/>
  <c r="J77" i="1"/>
  <c r="J46" i="1"/>
  <c r="J44" i="1"/>
  <c r="J41" i="1"/>
  <c r="J8" i="1"/>
  <c r="J7" i="1"/>
  <c r="J82" i="1"/>
  <c r="J4" i="1"/>
  <c r="J27" i="1"/>
  <c r="J3" i="1"/>
  <c r="J59" i="1"/>
  <c r="J43" i="1"/>
  <c r="J96" i="1"/>
  <c r="J75" i="1"/>
  <c r="J97" i="1"/>
  <c r="J13" i="1"/>
  <c r="J88" i="1"/>
  <c r="J80" i="1"/>
  <c r="J67" i="1"/>
  <c r="J28" i="1"/>
  <c r="J70" i="1"/>
  <c r="J11" i="1"/>
  <c r="J49" i="1"/>
  <c r="J15" i="1"/>
  <c r="K98" i="1"/>
  <c r="J98" i="1" l="1"/>
</calcChain>
</file>

<file path=xl/sharedStrings.xml><?xml version="1.0" encoding="utf-8"?>
<sst xmlns="http://schemas.openxmlformats.org/spreadsheetml/2006/main" count="421" uniqueCount="207">
  <si>
    <t>Nr</t>
  </si>
  <si>
    <t>Vardas</t>
  </si>
  <si>
    <t>Pavardė</t>
  </si>
  <si>
    <t>Jovita</t>
  </si>
  <si>
    <t>Šiškovska</t>
  </si>
  <si>
    <t>Martynas</t>
  </si>
  <si>
    <t>Marozas</t>
  </si>
  <si>
    <t>Kamilė</t>
  </si>
  <si>
    <t>Pupelytė</t>
  </si>
  <si>
    <t>Domantas Jonas</t>
  </si>
  <si>
    <t>Šakalys</t>
  </si>
  <si>
    <t>Kornelija</t>
  </si>
  <si>
    <t>Trukšinaitė</t>
  </si>
  <si>
    <t>Julius</t>
  </si>
  <si>
    <t>Andriuškevičius</t>
  </si>
  <si>
    <t>Greta</t>
  </si>
  <si>
    <t>Labutytė</t>
  </si>
  <si>
    <t>Antanas</t>
  </si>
  <si>
    <t>Mingėla</t>
  </si>
  <si>
    <t>Sabina</t>
  </si>
  <si>
    <t>Butrimovič</t>
  </si>
  <si>
    <t>Ugnius</t>
  </si>
  <si>
    <t>Jakubelskas</t>
  </si>
  <si>
    <t>Čiuplinskas</t>
  </si>
  <si>
    <t>Milda</t>
  </si>
  <si>
    <t>Saračinskaitė</t>
  </si>
  <si>
    <t xml:space="preserve">Jokūbas </t>
  </si>
  <si>
    <t>Pelanskis</t>
  </si>
  <si>
    <t>Amanda</t>
  </si>
  <si>
    <t>Mickutė</t>
  </si>
  <si>
    <t>Klimašauskas</t>
  </si>
  <si>
    <t>Denis</t>
  </si>
  <si>
    <t>Smirnov</t>
  </si>
  <si>
    <t>Rūta</t>
  </si>
  <si>
    <t>Plepytė</t>
  </si>
  <si>
    <t>Tomas</t>
  </si>
  <si>
    <t>Vileikis</t>
  </si>
  <si>
    <t>Gediminas</t>
  </si>
  <si>
    <t>Pažėra</t>
  </si>
  <si>
    <t>Monika</t>
  </si>
  <si>
    <t>Lukoševičiūtė</t>
  </si>
  <si>
    <t>Danielius</t>
  </si>
  <si>
    <t>Kerbelis</t>
  </si>
  <si>
    <t>Vytautas</t>
  </si>
  <si>
    <t>Artūras</t>
  </si>
  <si>
    <t>Jocas</t>
  </si>
  <si>
    <t xml:space="preserve">Greta </t>
  </si>
  <si>
    <t>Mušeikytė</t>
  </si>
  <si>
    <t>Ugnė</t>
  </si>
  <si>
    <t>Vilūnaitė</t>
  </si>
  <si>
    <t>Titas</t>
  </si>
  <si>
    <t>Tiškevičius</t>
  </si>
  <si>
    <t>Simas</t>
  </si>
  <si>
    <t>Spundzevičius</t>
  </si>
  <si>
    <t>Kęstutis</t>
  </si>
  <si>
    <t>Čeplinskas</t>
  </si>
  <si>
    <t>Keršanskaitė</t>
  </si>
  <si>
    <t>Emilė</t>
  </si>
  <si>
    <t>Rudminaitė</t>
  </si>
  <si>
    <t>Olgerd</t>
  </si>
  <si>
    <t>Duchnevič</t>
  </si>
  <si>
    <t>Rugilė</t>
  </si>
  <si>
    <t>Berlickaitė</t>
  </si>
  <si>
    <t>Marius</t>
  </si>
  <si>
    <t>Kanopa</t>
  </si>
  <si>
    <t>Agnė</t>
  </si>
  <si>
    <t>Valatkaitė</t>
  </si>
  <si>
    <t>Eva</t>
  </si>
  <si>
    <t>Daškevič</t>
  </si>
  <si>
    <t>Zdanovič</t>
  </si>
  <si>
    <t>Augustas</t>
  </si>
  <si>
    <t>Šukys</t>
  </si>
  <si>
    <t>Saulius</t>
  </si>
  <si>
    <t>Urbonas</t>
  </si>
  <si>
    <t>Emilija</t>
  </si>
  <si>
    <t>Mackel</t>
  </si>
  <si>
    <t>Kundrotaitė</t>
  </si>
  <si>
    <t>Julija</t>
  </si>
  <si>
    <t>Barškutytė</t>
  </si>
  <si>
    <t>Perminaitė</t>
  </si>
  <si>
    <t>Rudys</t>
  </si>
  <si>
    <t>Eglė</t>
  </si>
  <si>
    <t>Buzaitytė</t>
  </si>
  <si>
    <t>Domantas</t>
  </si>
  <si>
    <t>Varnas</t>
  </si>
  <si>
    <t>Ignas</t>
  </si>
  <si>
    <t>Sajetauskas</t>
  </si>
  <si>
    <t>Goda</t>
  </si>
  <si>
    <t>Bilvinaitė</t>
  </si>
  <si>
    <t>Viktorija</t>
  </si>
  <si>
    <t>Rinkevičiūtė</t>
  </si>
  <si>
    <t>Inga</t>
  </si>
  <si>
    <t>Radiun</t>
  </si>
  <si>
    <t>Martyna</t>
  </si>
  <si>
    <t>Griciūnaitė</t>
  </si>
  <si>
    <t>Irmantas</t>
  </si>
  <si>
    <t>Daunoravičius</t>
  </si>
  <si>
    <t>Pacevičiūtė</t>
  </si>
  <si>
    <t>Gabija</t>
  </si>
  <si>
    <t>Gineitytė</t>
  </si>
  <si>
    <t>Dainius</t>
  </si>
  <si>
    <t>Vingilis</t>
  </si>
  <si>
    <t>Alina</t>
  </si>
  <si>
    <t>Žabaliūnaitė</t>
  </si>
  <si>
    <t>Pilinkas</t>
  </si>
  <si>
    <t>Žilėnaitė</t>
  </si>
  <si>
    <t>Seibutytė</t>
  </si>
  <si>
    <t>Lukas</t>
  </si>
  <si>
    <t>Neverdauskas</t>
  </si>
  <si>
    <t>Paulius</t>
  </si>
  <si>
    <t>Štikonaitė</t>
  </si>
  <si>
    <t>Justas</t>
  </si>
  <si>
    <t>Mikutavičius</t>
  </si>
  <si>
    <t>Dominykas</t>
  </si>
  <si>
    <t>Afanasjevas</t>
  </si>
  <si>
    <t>Ieva</t>
  </si>
  <si>
    <t>Kiliūtė</t>
  </si>
  <si>
    <t>Gabrielė</t>
  </si>
  <si>
    <t>Ruseckaitė</t>
  </si>
  <si>
    <t>Aušrinė</t>
  </si>
  <si>
    <t>Marinskaitė</t>
  </si>
  <si>
    <t>Gečiauskas</t>
  </si>
  <si>
    <t>Aleksandr</t>
  </si>
  <si>
    <t>Denisenko</t>
  </si>
  <si>
    <t>Bogdanovičiūtė</t>
  </si>
  <si>
    <t>Gytautė</t>
  </si>
  <si>
    <t>Navikaitė</t>
  </si>
  <si>
    <t>Vaitkūnaitė</t>
  </si>
  <si>
    <t>Kristina</t>
  </si>
  <si>
    <t>Vinciūnaitė</t>
  </si>
  <si>
    <t>Gaižauskaitė</t>
  </si>
  <si>
    <t>Lisauskas</t>
  </si>
  <si>
    <t>Simona</t>
  </si>
  <si>
    <t>Gromovaitė</t>
  </si>
  <si>
    <t>Dainora</t>
  </si>
  <si>
    <t>Valentaitė</t>
  </si>
  <si>
    <t>Marcinkevičius</t>
  </si>
  <si>
    <t>Vitalijus</t>
  </si>
  <si>
    <t>Michalkovskis</t>
  </si>
  <si>
    <t>Augustė</t>
  </si>
  <si>
    <t>Deniušytė</t>
  </si>
  <si>
    <t>Česnavičiūtė</t>
  </si>
  <si>
    <t xml:space="preserve">Kristina </t>
  </si>
  <si>
    <t>Vilimaitė</t>
  </si>
  <si>
    <t>Sasnauskas</t>
  </si>
  <si>
    <t>Ivanauskas</t>
  </si>
  <si>
    <t>Klaudija</t>
  </si>
  <si>
    <t>Mačiūtė</t>
  </si>
  <si>
    <t>Kotryna</t>
  </si>
  <si>
    <t>Debora</t>
  </si>
  <si>
    <t>Augutytė</t>
  </si>
  <si>
    <t>Deimantė</t>
  </si>
  <si>
    <t>Mauricaitė</t>
  </si>
  <si>
    <t>Gabrielius</t>
  </si>
  <si>
    <t>Šutas</t>
  </si>
  <si>
    <t>Žukauskaitė</t>
  </si>
  <si>
    <t>Urtė</t>
  </si>
  <si>
    <t>Andriušaitytė</t>
  </si>
  <si>
    <t>Edvinas</t>
  </si>
  <si>
    <t>Staišiūnas</t>
  </si>
  <si>
    <t>Stankūnaitė</t>
  </si>
  <si>
    <t>Andrius</t>
  </si>
  <si>
    <t>Šliaužys</t>
  </si>
  <si>
    <t>Žygimantas</t>
  </si>
  <si>
    <t>Končius</t>
  </si>
  <si>
    <t>Narbutaitė</t>
  </si>
  <si>
    <t xml:space="preserve">Ugnė </t>
  </si>
  <si>
    <t>Balčiūnaitė</t>
  </si>
  <si>
    <t>Gucagaitė</t>
  </si>
  <si>
    <t>Elvija</t>
  </si>
  <si>
    <t>Liūtaitė</t>
  </si>
  <si>
    <t>Dovilė</t>
  </si>
  <si>
    <t>Dambrauskaitė</t>
  </si>
  <si>
    <t>Evelina</t>
  </si>
  <si>
    <t>Krivoš</t>
  </si>
  <si>
    <t>Modestas</t>
  </si>
  <si>
    <t>Matusevičius</t>
  </si>
  <si>
    <t>Bubnytė</t>
  </si>
  <si>
    <t>Karolina</t>
  </si>
  <si>
    <t>Lukauskaitė</t>
  </si>
  <si>
    <t>Ališauskas</t>
  </si>
  <si>
    <t>1</t>
  </si>
  <si>
    <t>2</t>
  </si>
  <si>
    <t>4</t>
  </si>
  <si>
    <t>5</t>
  </si>
  <si>
    <t>6</t>
  </si>
  <si>
    <t>7</t>
  </si>
  <si>
    <t>Rezultatas</t>
  </si>
  <si>
    <t>Taskai</t>
  </si>
  <si>
    <t>Renaras</t>
  </si>
  <si>
    <t>Skaisgirys</t>
  </si>
  <si>
    <t>Karolis</t>
  </si>
  <si>
    <t>Jonaitis</t>
  </si>
  <si>
    <t>Skiauterytė</t>
  </si>
  <si>
    <t>Zdancevičiūtė</t>
  </si>
  <si>
    <t>Vaida</t>
  </si>
  <si>
    <t>Adrija</t>
  </si>
  <si>
    <t>Pokutnevaitė</t>
  </si>
  <si>
    <t xml:space="preserve">Benedikta </t>
  </si>
  <si>
    <t>Palesik</t>
  </si>
  <si>
    <t>Column1</t>
  </si>
  <si>
    <t>Column2</t>
  </si>
  <si>
    <t>Column3</t>
  </si>
  <si>
    <t>Column4</t>
  </si>
  <si>
    <t>Column5</t>
  </si>
  <si>
    <t>Column6</t>
  </si>
  <si>
    <t>Baltušytė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</si>
</sst>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2" fontId="0" fillId="0" borderId="0" xfId="0" applyNumberFormat="1"/>
    <xf numFmtId="0" fontId="1" fillId="0" borderId="0" xfId="0" applyFont="1" applyFill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 applyFill="1"/>
    <xf numFmtId="2" fontId="0" fillId="2" borderId="0" xfId="0" applyNumberFormat="1" applyFill="1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0" fontId="0" fillId="2" borderId="1" xfId="0" applyFill="1" applyBorder="1"/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/>
        <right/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2" formatCode="0.00"/>
    </dxf>
    <dxf>
      <border outline="0">
        <left style="medium">
          <color rgb="FFAAAAAA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Q98" totalsRowCount="1" tableBorderDxfId="33">
  <autoFilter ref="A1:Q97"/>
  <sortState ref="A2:Q97">
    <sortCondition descending="1" ref="J1:J97"/>
  </sortState>
  <tableColumns count="17">
    <tableColumn id="1" name="Nr" totalsRowDxfId="16" dataCellStyle="Normal"/>
    <tableColumn id="2" name="Vardas" dataDxfId="24" totalsRowDxfId="15" dataCellStyle="Normal"/>
    <tableColumn id="3" name="Pavardė" dataDxfId="23" totalsRowDxfId="14" dataCellStyle="Normal"/>
    <tableColumn id="4" name="1" totalsRowFunction="custom" dataDxfId="22" totalsRowDxfId="13">
      <totalsRowFormula>AVERAGE(Table1[1])</totalsRowFormula>
    </tableColumn>
    <tableColumn id="5" name="2" totalsRowFunction="custom" dataDxfId="21" totalsRowDxfId="12">
      <totalsRowFormula>AVERAGE(Table1[2])</totalsRowFormula>
    </tableColumn>
    <tableColumn id="7" name="4" totalsRowFunction="custom" dataDxfId="20" totalsRowDxfId="11">
      <totalsRowFormula>AVERAGE(Table1[4])</totalsRowFormula>
    </tableColumn>
    <tableColumn id="8" name="5" totalsRowFunction="custom" dataDxfId="19" totalsRowDxfId="10">
      <totalsRowFormula>AVERAGE(Table1[5])</totalsRowFormula>
    </tableColumn>
    <tableColumn id="9" name="6" totalsRowFunction="custom" dataDxfId="18" totalsRowDxfId="9">
      <totalsRowFormula>AVERAGE(Table1[6])</totalsRowFormula>
    </tableColumn>
    <tableColumn id="10" name="7" totalsRowFunction="custom" dataDxfId="17" totalsRowDxfId="8">
      <totalsRowFormula>AVERAGE(Table1[7])</totalsRowFormula>
    </tableColumn>
    <tableColumn id="11" name="Rezultatas" totalsRowFunction="average" dataDxfId="25" totalsRowDxfId="7">
      <calculatedColumnFormula>K2*100/$K$2</calculatedColumnFormula>
    </tableColumn>
    <tableColumn id="13" name="Taskai" totalsRowFunction="average" dataDxfId="32" totalsRowDxfId="6" dataCellStyle="Normal">
      <calculatedColumnFormula>SUM(L2:R2)*100</calculatedColumnFormula>
    </tableColumn>
    <tableColumn id="6" name="Column1" dataDxfId="31" totalsRowDxfId="5">
      <calculatedColumnFormula>Table1[[#This Row],[1]]*D$100</calculatedColumnFormula>
    </tableColumn>
    <tableColumn id="12" name="Column2" dataDxfId="30" totalsRowDxfId="4">
      <calculatedColumnFormula>Table1[[#This Row],[2]]*E$100</calculatedColumnFormula>
    </tableColumn>
    <tableColumn id="14" name="Column3" dataDxfId="29" totalsRowDxfId="3">
      <calculatedColumnFormula>Table1[[#This Row],[4]]*F$100</calculatedColumnFormula>
    </tableColumn>
    <tableColumn id="15" name="Column4" dataDxfId="28" totalsRowDxfId="2">
      <calculatedColumnFormula>Table1[[#This Row],[5]]*G$100</calculatedColumnFormula>
    </tableColumn>
    <tableColumn id="16" name="Column5" dataDxfId="27" totalsRowDxfId="1">
      <calculatedColumnFormula>Table1[[#This Row],[6]]*H$100</calculatedColumnFormula>
    </tableColumn>
    <tableColumn id="17" name="Column6" dataDxfId="26" totalsRowDxfId="0">
      <calculatedColumnFormula>Table1[[#This Row],[7]]*I$100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abSelected="1" workbookViewId="0">
      <selection activeCell="D22" sqref="D22"/>
    </sheetView>
  </sheetViews>
  <sheetFormatPr defaultRowHeight="15" x14ac:dyDescent="0.25"/>
  <cols>
    <col min="1" max="1" width="9.140625" customWidth="1"/>
    <col min="2" max="2" width="25.85546875" customWidth="1"/>
    <col min="3" max="3" width="13.28515625" customWidth="1"/>
    <col min="10" max="10" width="13" customWidth="1"/>
    <col min="11" max="11" width="14.28515625" customWidth="1"/>
    <col min="12" max="17" width="9.140625" hidden="1" customWidth="1"/>
    <col min="1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181</v>
      </c>
      <c r="E1" t="s">
        <v>182</v>
      </c>
      <c r="F1" t="s">
        <v>183</v>
      </c>
      <c r="G1" t="s">
        <v>184</v>
      </c>
      <c r="H1" t="s">
        <v>185</v>
      </c>
      <c r="I1" t="s">
        <v>186</v>
      </c>
      <c r="J1" t="s">
        <v>187</v>
      </c>
      <c r="K1" t="s">
        <v>188</v>
      </c>
      <c r="L1" s="10" t="s">
        <v>200</v>
      </c>
      <c r="M1" s="10" t="s">
        <v>201</v>
      </c>
      <c r="N1" s="10" t="s">
        <v>202</v>
      </c>
      <c r="O1" s="10" t="s">
        <v>203</v>
      </c>
      <c r="P1" s="10" t="s">
        <v>204</v>
      </c>
      <c r="Q1" s="10" t="s">
        <v>205</v>
      </c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>
        <v>1</v>
      </c>
      <c r="B2" s="11" t="s">
        <v>9</v>
      </c>
      <c r="C2" s="11" t="s">
        <v>10</v>
      </c>
      <c r="D2" s="11">
        <v>1</v>
      </c>
      <c r="E2" s="11">
        <v>1</v>
      </c>
      <c r="F2" s="11">
        <v>0.67</v>
      </c>
      <c r="G2" s="11">
        <v>0.95</v>
      </c>
      <c r="H2" s="11">
        <v>0.7</v>
      </c>
      <c r="I2" s="11">
        <v>0.9</v>
      </c>
      <c r="J2" s="2">
        <f>K2*100/$K$2</f>
        <v>99.999999999999986</v>
      </c>
      <c r="K2" s="2">
        <f>SUM(L2:R2)*100</f>
        <v>83.49110035102828</v>
      </c>
      <c r="L2" s="10">
        <f>Table1[[#This Row],[1]]*D$100</f>
        <v>0.11217659367925531</v>
      </c>
      <c r="M2" s="10">
        <f>Table1[[#This Row],[2]]*E$100</f>
        <v>9.2913946279787343E-2</v>
      </c>
      <c r="N2" s="10">
        <f>Table1[[#This Row],[4]]*F$100</f>
        <v>0.14591649294903397</v>
      </c>
      <c r="O2" s="10">
        <f>Table1[[#This Row],[5]]*G$100</f>
        <v>0.15940982275912763</v>
      </c>
      <c r="P2" s="10">
        <f>Table1[[#This Row],[6]]*H$100</f>
        <v>0.15364056670082826</v>
      </c>
      <c r="Q2" s="10">
        <f>Table1[[#This Row],[7]]*I$100</f>
        <v>0.17085358114225035</v>
      </c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>
        <v>2</v>
      </c>
      <c r="B3" s="11" t="s">
        <v>119</v>
      </c>
      <c r="C3" s="11" t="s">
        <v>120</v>
      </c>
      <c r="D3" s="11">
        <v>0.6</v>
      </c>
      <c r="E3" s="11">
        <v>0.75</v>
      </c>
      <c r="F3" s="11">
        <v>0.44</v>
      </c>
      <c r="G3" s="11">
        <v>1</v>
      </c>
      <c r="H3" s="11">
        <v>1</v>
      </c>
      <c r="I3" s="11">
        <v>1</v>
      </c>
      <c r="J3" s="2">
        <f>K3*100/$K$2</f>
        <v>97.009240355547448</v>
      </c>
      <c r="K3" s="2">
        <f>SUM(L3:R3)*100</f>
        <v>80.994082215020342</v>
      </c>
      <c r="L3" s="10">
        <f>Table1[[#This Row],[1]]*D$100</f>
        <v>6.7305956207553183E-2</v>
      </c>
      <c r="M3" s="10">
        <f>Table1[[#This Row],[2]]*E$100</f>
        <v>6.9685459709840511E-2</v>
      </c>
      <c r="N3" s="10">
        <f>Table1[[#This Row],[4]]*F$100</f>
        <v>9.5825756563544695E-2</v>
      </c>
      <c r="O3" s="10">
        <f>Table1[[#This Row],[5]]*G$100</f>
        <v>0.16779981343066067</v>
      </c>
      <c r="P3" s="10">
        <f>Table1[[#This Row],[6]]*H$100</f>
        <v>0.21948652385832609</v>
      </c>
      <c r="Q3" s="10">
        <f>Table1[[#This Row],[7]]*I$100</f>
        <v>0.18983731238027818</v>
      </c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>
        <v>3</v>
      </c>
      <c r="B4" s="11" t="s">
        <v>111</v>
      </c>
      <c r="C4" s="11" t="s">
        <v>112</v>
      </c>
      <c r="D4" s="11">
        <v>1</v>
      </c>
      <c r="E4" s="11">
        <v>0.95</v>
      </c>
      <c r="F4" s="11">
        <v>0.5</v>
      </c>
      <c r="G4" s="11">
        <v>1</v>
      </c>
      <c r="H4" s="11">
        <v>0.6</v>
      </c>
      <c r="I4" s="11">
        <v>1</v>
      </c>
      <c r="J4" s="2">
        <f>K4*100/$K$2</f>
        <v>95.658912698351742</v>
      </c>
      <c r="K4" s="2">
        <f>SUM(L4:R4)*100</f>
        <v>79.866678795683384</v>
      </c>
      <c r="L4" s="10">
        <f>Table1[[#This Row],[1]]*D$100</f>
        <v>0.11217659367925531</v>
      </c>
      <c r="M4" s="10">
        <f>Table1[[#This Row],[2]]*E$100</f>
        <v>8.8268248965797977E-2</v>
      </c>
      <c r="N4" s="10">
        <f>Table1[[#This Row],[4]]*F$100</f>
        <v>0.10889290518584624</v>
      </c>
      <c r="O4" s="10">
        <f>Table1[[#This Row],[5]]*G$100</f>
        <v>0.16779981343066067</v>
      </c>
      <c r="P4" s="10">
        <f>Table1[[#This Row],[6]]*H$100</f>
        <v>0.13169191431499566</v>
      </c>
      <c r="Q4" s="10">
        <f>Table1[[#This Row],[7]]*I$100</f>
        <v>0.18983731238027818</v>
      </c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>
        <v>4</v>
      </c>
      <c r="B5" s="11" t="s">
        <v>163</v>
      </c>
      <c r="C5" s="11" t="s">
        <v>164</v>
      </c>
      <c r="D5" s="11">
        <v>1</v>
      </c>
      <c r="E5" s="11">
        <v>0.95</v>
      </c>
      <c r="F5" s="11">
        <v>0.66</v>
      </c>
      <c r="G5" s="11">
        <v>1</v>
      </c>
      <c r="H5" s="11">
        <v>0.6</v>
      </c>
      <c r="I5" s="11">
        <v>0.8</v>
      </c>
      <c r="J5" s="2">
        <f>K5*100/$K$2</f>
        <v>95.285012629546841</v>
      </c>
      <c r="K5" s="2">
        <f>SUM(L5:R5)*100</f>
        <v>79.554505514024925</v>
      </c>
      <c r="L5" s="10">
        <f>Table1[[#This Row],[1]]*D$100</f>
        <v>0.11217659367925531</v>
      </c>
      <c r="M5" s="10">
        <f>Table1[[#This Row],[2]]*E$100</f>
        <v>8.8268248965797977E-2</v>
      </c>
      <c r="N5" s="10">
        <f>Table1[[#This Row],[4]]*F$100</f>
        <v>0.14373863484531704</v>
      </c>
      <c r="O5" s="10">
        <f>Table1[[#This Row],[5]]*G$100</f>
        <v>0.16779981343066067</v>
      </c>
      <c r="P5" s="10">
        <f>Table1[[#This Row],[6]]*H$100</f>
        <v>0.13169191431499566</v>
      </c>
      <c r="Q5" s="10">
        <f>Table1[[#This Row],[7]]*I$100</f>
        <v>0.15186984990422256</v>
      </c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>
        <v>5</v>
      </c>
      <c r="B6" s="11" t="s">
        <v>107</v>
      </c>
      <c r="C6" s="11" t="s">
        <v>121</v>
      </c>
      <c r="D6" s="11">
        <v>1</v>
      </c>
      <c r="E6" s="11">
        <v>1</v>
      </c>
      <c r="F6" s="11">
        <v>0.67</v>
      </c>
      <c r="G6" s="11">
        <v>1</v>
      </c>
      <c r="H6" s="11">
        <v>0.35</v>
      </c>
      <c r="I6" s="11">
        <v>0.95</v>
      </c>
      <c r="J6" s="2">
        <f>K6*100/$K$2</f>
        <v>92.940753348312853</v>
      </c>
      <c r="K6" s="2">
        <f>SUM(L6:R6)*100</f>
        <v>77.597257645041566</v>
      </c>
      <c r="L6" s="10">
        <f>Table1[[#This Row],[1]]*D$100</f>
        <v>0.11217659367925531</v>
      </c>
      <c r="M6" s="10">
        <f>Table1[[#This Row],[2]]*E$100</f>
        <v>9.2913946279787343E-2</v>
      </c>
      <c r="N6" s="10">
        <f>Table1[[#This Row],[4]]*F$100</f>
        <v>0.14591649294903397</v>
      </c>
      <c r="O6" s="10">
        <f>Table1[[#This Row],[5]]*G$100</f>
        <v>0.16779981343066067</v>
      </c>
      <c r="P6" s="10">
        <f>Table1[[#This Row],[6]]*H$100</f>
        <v>7.6820283350414131E-2</v>
      </c>
      <c r="Q6" s="10">
        <f>Table1[[#This Row],[7]]*I$100</f>
        <v>0.18034544676126427</v>
      </c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>
        <v>6</v>
      </c>
      <c r="B7" s="11" t="s">
        <v>158</v>
      </c>
      <c r="C7" s="11" t="s">
        <v>180</v>
      </c>
      <c r="D7" s="11">
        <v>1</v>
      </c>
      <c r="E7" s="11">
        <v>1</v>
      </c>
      <c r="F7" s="11">
        <v>0.6</v>
      </c>
      <c r="G7" s="11">
        <v>0.95</v>
      </c>
      <c r="H7" s="11">
        <v>1</v>
      </c>
      <c r="I7" s="11">
        <v>0.3</v>
      </c>
      <c r="J7" s="2">
        <f>K7*100/$K$2</f>
        <v>92.41818149113567</v>
      </c>
      <c r="K7" s="2">
        <f>SUM(L7:R7)*100</f>
        <v>77.160956651359527</v>
      </c>
      <c r="L7" s="10">
        <f>Table1[[#This Row],[1]]*D$100</f>
        <v>0.11217659367925531</v>
      </c>
      <c r="M7" s="10">
        <f>Table1[[#This Row],[2]]*E$100</f>
        <v>9.2913946279787343E-2</v>
      </c>
      <c r="N7" s="10">
        <f>Table1[[#This Row],[4]]*F$100</f>
        <v>0.13067148622301547</v>
      </c>
      <c r="O7" s="10">
        <f>Table1[[#This Row],[5]]*G$100</f>
        <v>0.15940982275912763</v>
      </c>
      <c r="P7" s="10">
        <f>Table1[[#This Row],[6]]*H$100</f>
        <v>0.21948652385832609</v>
      </c>
      <c r="Q7" s="10">
        <f>Table1[[#This Row],[7]]*I$100</f>
        <v>5.6951193714083449E-2</v>
      </c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>
        <v>7</v>
      </c>
      <c r="B8" s="11" t="s">
        <v>13</v>
      </c>
      <c r="C8" s="11" t="s">
        <v>14</v>
      </c>
      <c r="D8" s="11">
        <v>1</v>
      </c>
      <c r="E8" s="11">
        <v>0.48</v>
      </c>
      <c r="F8" s="11">
        <v>0.67</v>
      </c>
      <c r="G8" s="11">
        <v>0.85</v>
      </c>
      <c r="H8" s="11">
        <v>0.7</v>
      </c>
      <c r="I8" s="11">
        <v>0.9</v>
      </c>
      <c r="J8" s="2">
        <f>K8*100/$K$2</f>
        <v>92.203332674396378</v>
      </c>
      <c r="K8" s="2">
        <f>SUM(L8:R8)*100</f>
        <v>76.981577010172728</v>
      </c>
      <c r="L8" s="10">
        <f>Table1[[#This Row],[1]]*D$100</f>
        <v>0.11217659367925531</v>
      </c>
      <c r="M8" s="10">
        <f>Table1[[#This Row],[2]]*E$100</f>
        <v>4.4598694214297921E-2</v>
      </c>
      <c r="N8" s="10">
        <f>Table1[[#This Row],[4]]*F$100</f>
        <v>0.14591649294903397</v>
      </c>
      <c r="O8" s="10">
        <f>Table1[[#This Row],[5]]*G$100</f>
        <v>0.14262984141606155</v>
      </c>
      <c r="P8" s="10">
        <f>Table1[[#This Row],[6]]*H$100</f>
        <v>0.15364056670082826</v>
      </c>
      <c r="Q8" s="10">
        <f>Table1[[#This Row],[7]]*I$100</f>
        <v>0.17085358114225035</v>
      </c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>
        <v>8</v>
      </c>
      <c r="B9" s="11" t="s">
        <v>63</v>
      </c>
      <c r="C9" s="11" t="s">
        <v>64</v>
      </c>
      <c r="D9" s="11">
        <v>1</v>
      </c>
      <c r="E9" s="11">
        <v>1</v>
      </c>
      <c r="F9" s="11">
        <v>0.44</v>
      </c>
      <c r="G9" s="11">
        <v>0.25</v>
      </c>
      <c r="H9" s="11">
        <v>1</v>
      </c>
      <c r="I9" s="11">
        <v>1</v>
      </c>
      <c r="J9" s="2">
        <f>K9*100/$K$2</f>
        <v>90.092247312152338</v>
      </c>
      <c r="K9" s="2">
        <f>SUM(L9:R9)*100</f>
        <v>75.219008611885684</v>
      </c>
      <c r="L9" s="10">
        <f>Table1[[#This Row],[1]]*D$100</f>
        <v>0.11217659367925531</v>
      </c>
      <c r="M9" s="10">
        <f>Table1[[#This Row],[2]]*E$100</f>
        <v>9.2913946279787343E-2</v>
      </c>
      <c r="N9" s="10">
        <f>Table1[[#This Row],[4]]*F$100</f>
        <v>9.5825756563544695E-2</v>
      </c>
      <c r="O9" s="10">
        <f>Table1[[#This Row],[5]]*G$100</f>
        <v>4.1949953357665166E-2</v>
      </c>
      <c r="P9" s="10">
        <f>Table1[[#This Row],[6]]*H$100</f>
        <v>0.21948652385832609</v>
      </c>
      <c r="Q9" s="10">
        <f>Table1[[#This Row],[7]]*I$100</f>
        <v>0.18983731238027818</v>
      </c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>
        <v>9</v>
      </c>
      <c r="B10" s="11" t="s">
        <v>61</v>
      </c>
      <c r="C10" s="11" t="s">
        <v>165</v>
      </c>
      <c r="D10" s="11">
        <v>1</v>
      </c>
      <c r="E10" s="11">
        <v>0.7</v>
      </c>
      <c r="F10" s="11">
        <v>0.57999999999999996</v>
      </c>
      <c r="G10" s="11">
        <v>1</v>
      </c>
      <c r="H10" s="11">
        <v>0.5</v>
      </c>
      <c r="I10" s="11">
        <v>0.9</v>
      </c>
      <c r="J10" s="2">
        <f>K10*100/$K$2</f>
        <v>90.060950140957317</v>
      </c>
      <c r="K10" s="2">
        <f>SUM(L10:R10)*100</f>
        <v>75.192878259276213</v>
      </c>
      <c r="L10" s="10">
        <f>Table1[[#This Row],[1]]*D$100</f>
        <v>0.11217659367925531</v>
      </c>
      <c r="M10" s="10">
        <f>Table1[[#This Row],[2]]*E$100</f>
        <v>6.5039762395851131E-2</v>
      </c>
      <c r="N10" s="10">
        <f>Table1[[#This Row],[4]]*F$100</f>
        <v>0.12631577001558164</v>
      </c>
      <c r="O10" s="10">
        <f>Table1[[#This Row],[5]]*G$100</f>
        <v>0.16779981343066067</v>
      </c>
      <c r="P10" s="10">
        <f>Table1[[#This Row],[6]]*H$100</f>
        <v>0.10974326192916305</v>
      </c>
      <c r="Q10" s="10">
        <f>Table1[[#This Row],[7]]*I$100</f>
        <v>0.17085358114225035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>
        <v>10</v>
      </c>
      <c r="B11" s="11" t="s">
        <v>54</v>
      </c>
      <c r="C11" s="11" t="s">
        <v>55</v>
      </c>
      <c r="D11" s="11">
        <v>1</v>
      </c>
      <c r="E11" s="11">
        <v>0.87</v>
      </c>
      <c r="F11" s="11">
        <v>0.11</v>
      </c>
      <c r="G11" s="11">
        <v>1</v>
      </c>
      <c r="H11" s="11">
        <v>0.7</v>
      </c>
      <c r="I11" s="11">
        <v>1</v>
      </c>
      <c r="J11" s="2">
        <f>K11*100/$K$2</f>
        <v>87.224369487706042</v>
      </c>
      <c r="K11" s="2">
        <f>SUM(L11:R11)*100</f>
        <v>72.824585859532348</v>
      </c>
      <c r="L11" s="10">
        <f>Table1[[#This Row],[1]]*D$100</f>
        <v>0.11217659367925531</v>
      </c>
      <c r="M11" s="10">
        <f>Table1[[#This Row],[2]]*E$100</f>
        <v>8.0835133263414988E-2</v>
      </c>
      <c r="N11" s="10">
        <f>Table1[[#This Row],[4]]*F$100</f>
        <v>2.3956439140886174E-2</v>
      </c>
      <c r="O11" s="10">
        <f>Table1[[#This Row],[5]]*G$100</f>
        <v>0.16779981343066067</v>
      </c>
      <c r="P11" s="10">
        <f>Table1[[#This Row],[6]]*H$100</f>
        <v>0.15364056670082826</v>
      </c>
      <c r="Q11" s="10">
        <f>Table1[[#This Row],[7]]*I$100</f>
        <v>0.18983731238027818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24" customHeight="1" x14ac:dyDescent="0.25">
      <c r="A12">
        <v>11</v>
      </c>
      <c r="B12" s="11" t="s">
        <v>37</v>
      </c>
      <c r="C12" s="11" t="s">
        <v>38</v>
      </c>
      <c r="D12" s="11">
        <v>1</v>
      </c>
      <c r="E12" s="11">
        <v>1</v>
      </c>
      <c r="F12" s="11">
        <v>0.44</v>
      </c>
      <c r="G12" s="11">
        <v>1</v>
      </c>
      <c r="H12" s="11">
        <v>0.2</v>
      </c>
      <c r="I12" s="11">
        <v>0.9</v>
      </c>
      <c r="J12" s="2">
        <f>K12*100/$K$2</f>
        <v>81.861059800818154</v>
      </c>
      <c r="K12" s="2">
        <f>SUM(L12:R12)*100</f>
        <v>68.346699586716355</v>
      </c>
      <c r="L12" s="10">
        <f>Table1[[#This Row],[1]]*D$100</f>
        <v>0.11217659367925531</v>
      </c>
      <c r="M12" s="10">
        <f>Table1[[#This Row],[2]]*E$100</f>
        <v>9.2913946279787343E-2</v>
      </c>
      <c r="N12" s="10">
        <f>Table1[[#This Row],[4]]*F$100</f>
        <v>9.5825756563544695E-2</v>
      </c>
      <c r="O12" s="10">
        <f>Table1[[#This Row],[5]]*G$100</f>
        <v>0.16779981343066067</v>
      </c>
      <c r="P12" s="10">
        <f>Table1[[#This Row],[6]]*H$100</f>
        <v>4.3897304771665223E-2</v>
      </c>
      <c r="Q12" s="10">
        <f>Table1[[#This Row],[7]]*I$100</f>
        <v>0.17085358114225035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>
        <v>12</v>
      </c>
      <c r="B13" s="11" t="s">
        <v>44</v>
      </c>
      <c r="C13" s="11" t="s">
        <v>45</v>
      </c>
      <c r="D13" s="11">
        <v>0.5</v>
      </c>
      <c r="E13" s="11">
        <v>1</v>
      </c>
      <c r="F13" s="11">
        <v>0.67</v>
      </c>
      <c r="G13" s="11">
        <v>0.55000000000000004</v>
      </c>
      <c r="H13" s="11">
        <v>1</v>
      </c>
      <c r="I13" s="11">
        <v>0.4</v>
      </c>
      <c r="J13" s="2">
        <f>K13*100/$K$2</f>
        <v>81.760819943169238</v>
      </c>
      <c r="K13" s="2">
        <f>SUM(L13:R13)*100</f>
        <v>68.263008226574968</v>
      </c>
      <c r="L13" s="10">
        <f>Table1[[#This Row],[1]]*D$100</f>
        <v>5.6088296839627655E-2</v>
      </c>
      <c r="M13" s="10">
        <f>Table1[[#This Row],[2]]*E$100</f>
        <v>9.2913946279787343E-2</v>
      </c>
      <c r="N13" s="10">
        <f>Table1[[#This Row],[4]]*F$100</f>
        <v>0.14591649294903397</v>
      </c>
      <c r="O13" s="10">
        <f>Table1[[#This Row],[5]]*G$100</f>
        <v>9.228989738686337E-2</v>
      </c>
      <c r="P13" s="10">
        <f>Table1[[#This Row],[6]]*H$100</f>
        <v>0.21948652385832609</v>
      </c>
      <c r="Q13" s="10">
        <f>Table1[[#This Row],[7]]*I$100</f>
        <v>7.593492495211128E-2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>
        <v>13</v>
      </c>
      <c r="B14" s="11" t="s">
        <v>74</v>
      </c>
      <c r="C14" s="11" t="s">
        <v>124</v>
      </c>
      <c r="D14" s="11">
        <v>1</v>
      </c>
      <c r="E14" s="11">
        <v>0.95</v>
      </c>
      <c r="F14" s="11">
        <v>0.44</v>
      </c>
      <c r="G14" s="11">
        <v>0.75</v>
      </c>
      <c r="H14" s="11">
        <v>0.75</v>
      </c>
      <c r="I14" s="11">
        <v>0.2</v>
      </c>
      <c r="J14" s="2">
        <f>K14*100/$K$2</f>
        <v>74.822683139269444</v>
      </c>
      <c r="K14" s="2">
        <f>SUM(L14:R14)*100</f>
        <v>62.470281465139365</v>
      </c>
      <c r="L14" s="10">
        <f>Table1[[#This Row],[1]]*D$100</f>
        <v>0.11217659367925531</v>
      </c>
      <c r="M14" s="10">
        <f>Table1[[#This Row],[2]]*E$100</f>
        <v>8.8268248965797977E-2</v>
      </c>
      <c r="N14" s="10">
        <f>Table1[[#This Row],[4]]*F$100</f>
        <v>9.5825756563544695E-2</v>
      </c>
      <c r="O14" s="10">
        <f>Table1[[#This Row],[5]]*G$100</f>
        <v>0.12584986007299551</v>
      </c>
      <c r="P14" s="10">
        <f>Table1[[#This Row],[6]]*H$100</f>
        <v>0.16461489289374456</v>
      </c>
      <c r="Q14" s="10">
        <f>Table1[[#This Row],[7]]*I$100</f>
        <v>3.796746247605564E-2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>
        <v>14</v>
      </c>
      <c r="B15" s="11" t="s">
        <v>158</v>
      </c>
      <c r="C15" s="11" t="s">
        <v>159</v>
      </c>
      <c r="D15" s="11">
        <v>0.5</v>
      </c>
      <c r="E15" s="11">
        <v>0.75</v>
      </c>
      <c r="F15" s="11">
        <v>0</v>
      </c>
      <c r="G15" s="11">
        <v>0.55000000000000004</v>
      </c>
      <c r="H15" s="11">
        <v>0.95</v>
      </c>
      <c r="I15" s="11">
        <v>1</v>
      </c>
      <c r="J15" s="2">
        <f>K15*100/$K$2</f>
        <v>73.829804780435808</v>
      </c>
      <c r="K15" s="2">
        <f>SUM(L15:R15)*100</f>
        <v>61.641316398201937</v>
      </c>
      <c r="L15" s="10">
        <f>Table1[[#This Row],[1]]*D$100</f>
        <v>5.6088296839627655E-2</v>
      </c>
      <c r="M15" s="10">
        <f>Table1[[#This Row],[2]]*E$100</f>
        <v>6.9685459709840511E-2</v>
      </c>
      <c r="N15" s="10">
        <f>Table1[[#This Row],[4]]*F$100</f>
        <v>0</v>
      </c>
      <c r="O15" s="10">
        <f>Table1[[#This Row],[5]]*G$100</f>
        <v>9.228989738686337E-2</v>
      </c>
      <c r="P15" s="10">
        <f>Table1[[#This Row],[6]]*H$100</f>
        <v>0.20851219766540977</v>
      </c>
      <c r="Q15" s="10">
        <f>Table1[[#This Row],[7]]*I$100</f>
        <v>0.18983731238027818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>
        <v>15</v>
      </c>
      <c r="B16" s="11" t="s">
        <v>26</v>
      </c>
      <c r="C16" s="11" t="s">
        <v>27</v>
      </c>
      <c r="D16" s="11">
        <v>0.45</v>
      </c>
      <c r="E16" s="11">
        <v>1</v>
      </c>
      <c r="F16" s="11">
        <v>0.53</v>
      </c>
      <c r="G16" s="11">
        <v>0.85</v>
      </c>
      <c r="H16" s="11">
        <v>0.5</v>
      </c>
      <c r="I16" s="11">
        <v>0.5</v>
      </c>
      <c r="J16" s="2">
        <f>K16*100/$K$2</f>
        <v>72.59595932015381</v>
      </c>
      <c r="K16" s="2">
        <f>SUM(L16:R16)*100</f>
        <v>60.611165246781283</v>
      </c>
      <c r="L16" s="10">
        <f>Table1[[#This Row],[1]]*D$100</f>
        <v>5.0479467155664891E-2</v>
      </c>
      <c r="M16" s="10">
        <f>Table1[[#This Row],[2]]*E$100</f>
        <v>9.2913946279787343E-2</v>
      </c>
      <c r="N16" s="10">
        <f>Table1[[#This Row],[4]]*F$100</f>
        <v>0.11542647949699703</v>
      </c>
      <c r="O16" s="10">
        <f>Table1[[#This Row],[5]]*G$100</f>
        <v>0.14262984141606155</v>
      </c>
      <c r="P16" s="10">
        <f>Table1[[#This Row],[6]]*H$100</f>
        <v>0.10974326192916305</v>
      </c>
      <c r="Q16" s="10">
        <f>Table1[[#This Row],[7]]*I$100</f>
        <v>9.4918656190139089E-2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>
        <v>16</v>
      </c>
      <c r="B17" s="11" t="s">
        <v>117</v>
      </c>
      <c r="C17" s="11" t="s">
        <v>168</v>
      </c>
      <c r="D17" s="11">
        <v>1</v>
      </c>
      <c r="E17" s="11">
        <v>0.75</v>
      </c>
      <c r="F17" s="11">
        <v>0</v>
      </c>
      <c r="G17" s="11">
        <v>1</v>
      </c>
      <c r="H17" s="11">
        <v>0.95</v>
      </c>
      <c r="I17" s="11">
        <v>0.15</v>
      </c>
      <c r="J17" s="2">
        <f>K17*100/$K$2</f>
        <v>70.264933492996263</v>
      </c>
      <c r="K17" s="2">
        <f>SUM(L17:R17)*100</f>
        <v>58.664966134220798</v>
      </c>
      <c r="L17" s="10">
        <f>Table1[[#This Row],[1]]*D$100</f>
        <v>0.11217659367925531</v>
      </c>
      <c r="M17" s="10">
        <f>Table1[[#This Row],[2]]*E$100</f>
        <v>6.9685459709840511E-2</v>
      </c>
      <c r="N17" s="10">
        <f>Table1[[#This Row],[4]]*F$100</f>
        <v>0</v>
      </c>
      <c r="O17" s="10">
        <f>Table1[[#This Row],[5]]*G$100</f>
        <v>0.16779981343066067</v>
      </c>
      <c r="P17" s="10">
        <f>Table1[[#This Row],[6]]*H$100</f>
        <v>0.20851219766540977</v>
      </c>
      <c r="Q17" s="10">
        <f>Table1[[#This Row],[7]]*I$100</f>
        <v>2.8475596857041725E-2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>
        <v>17</v>
      </c>
      <c r="B18" s="11" t="s">
        <v>46</v>
      </c>
      <c r="C18" s="11" t="s">
        <v>47</v>
      </c>
      <c r="D18" s="11">
        <v>1</v>
      </c>
      <c r="E18" s="11">
        <v>0.65</v>
      </c>
      <c r="F18" s="11">
        <v>0</v>
      </c>
      <c r="G18" s="11">
        <v>0.15</v>
      </c>
      <c r="H18" s="11">
        <v>0.9</v>
      </c>
      <c r="I18" s="11">
        <v>1</v>
      </c>
      <c r="J18" s="2">
        <f>K18*100/$K$2</f>
        <v>70.08121969508592</v>
      </c>
      <c r="K18" s="2">
        <f>SUM(L18:R18)*100</f>
        <v>58.511581462848781</v>
      </c>
      <c r="L18" s="10">
        <f>Table1[[#This Row],[1]]*D$100</f>
        <v>0.11217659367925531</v>
      </c>
      <c r="M18" s="10">
        <f>Table1[[#This Row],[2]]*E$100</f>
        <v>6.0394065081861778E-2</v>
      </c>
      <c r="N18" s="10">
        <f>Table1[[#This Row],[4]]*F$100</f>
        <v>0</v>
      </c>
      <c r="O18" s="10">
        <f>Table1[[#This Row],[5]]*G$100</f>
        <v>2.5169972014599098E-2</v>
      </c>
      <c r="P18" s="10">
        <f>Table1[[#This Row],[6]]*H$100</f>
        <v>0.19753787147249349</v>
      </c>
      <c r="Q18" s="10">
        <f>Table1[[#This Row],[7]]*I$100</f>
        <v>0.18983731238027818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>
        <v>18</v>
      </c>
      <c r="B19" s="11" t="s">
        <v>57</v>
      </c>
      <c r="C19" s="11" t="s">
        <v>58</v>
      </c>
      <c r="D19" s="11">
        <v>1</v>
      </c>
      <c r="E19" s="11">
        <v>1</v>
      </c>
      <c r="F19" s="11">
        <v>0.44</v>
      </c>
      <c r="G19" s="11">
        <v>0.55000000000000004</v>
      </c>
      <c r="H19" s="11">
        <v>0</v>
      </c>
      <c r="I19" s="11">
        <v>1</v>
      </c>
      <c r="J19" s="2">
        <f>K19*100/$K$2</f>
        <v>69.833012601150614</v>
      </c>
      <c r="K19" s="2">
        <f>SUM(L19:R19)*100</f>
        <v>58.304350628972891</v>
      </c>
      <c r="L19" s="10">
        <f>Table1[[#This Row],[1]]*D$100</f>
        <v>0.11217659367925531</v>
      </c>
      <c r="M19" s="10">
        <f>Table1[[#This Row],[2]]*E$100</f>
        <v>9.2913946279787343E-2</v>
      </c>
      <c r="N19" s="10">
        <f>Table1[[#This Row],[4]]*F$100</f>
        <v>9.5825756563544695E-2</v>
      </c>
      <c r="O19" s="10">
        <f>Table1[[#This Row],[5]]*G$100</f>
        <v>9.228989738686337E-2</v>
      </c>
      <c r="P19" s="10">
        <f>Table1[[#This Row],[6]]*H$100</f>
        <v>0</v>
      </c>
      <c r="Q19" s="10">
        <f>Table1[[#This Row],[7]]*I$100</f>
        <v>0.18983731238027818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>
        <v>19</v>
      </c>
      <c r="B20" s="11" t="s">
        <v>113</v>
      </c>
      <c r="C20" s="11" t="s">
        <v>114</v>
      </c>
      <c r="D20" s="11">
        <v>1</v>
      </c>
      <c r="E20" s="11">
        <v>0.48</v>
      </c>
      <c r="F20" s="11">
        <v>0.5</v>
      </c>
      <c r="G20" s="11">
        <v>0.7</v>
      </c>
      <c r="H20" s="11">
        <v>0.5</v>
      </c>
      <c r="I20" s="11">
        <v>0.2</v>
      </c>
      <c r="J20" s="2">
        <f>K20*100/$K$2</f>
        <v>63.58028396490559</v>
      </c>
      <c r="K20" s="2">
        <f>SUM(L20:R20)*100</f>
        <v>53.083878688608067</v>
      </c>
      <c r="L20" s="10">
        <f>Table1[[#This Row],[1]]*D$100</f>
        <v>0.11217659367925531</v>
      </c>
      <c r="M20" s="10">
        <f>Table1[[#This Row],[2]]*E$100</f>
        <v>4.4598694214297921E-2</v>
      </c>
      <c r="N20" s="10">
        <f>Table1[[#This Row],[4]]*F$100</f>
        <v>0.10889290518584624</v>
      </c>
      <c r="O20" s="10">
        <f>Table1[[#This Row],[5]]*G$100</f>
        <v>0.11745986940146246</v>
      </c>
      <c r="P20" s="10">
        <f>Table1[[#This Row],[6]]*H$100</f>
        <v>0.10974326192916305</v>
      </c>
      <c r="Q20" s="10">
        <f>Table1[[#This Row],[7]]*I$100</f>
        <v>3.796746247605564E-2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>
        <v>20</v>
      </c>
      <c r="B21" s="11" t="s">
        <v>83</v>
      </c>
      <c r="C21" s="11" t="s">
        <v>84</v>
      </c>
      <c r="D21" s="11">
        <v>0.7</v>
      </c>
      <c r="E21" s="11">
        <v>0.44</v>
      </c>
      <c r="F21" s="11">
        <v>0</v>
      </c>
      <c r="G21" s="11">
        <v>0</v>
      </c>
      <c r="H21" s="11">
        <v>1</v>
      </c>
      <c r="I21" s="11">
        <v>0.9</v>
      </c>
      <c r="J21" s="2">
        <f>K21*100/$K$2</f>
        <v>61.053915303067804</v>
      </c>
      <c r="K21" s="2">
        <f>SUM(L21:R21)*100</f>
        <v>50.974585693916154</v>
      </c>
      <c r="L21" s="10">
        <f>Table1[[#This Row],[1]]*D$100</f>
        <v>7.8523615575478711E-2</v>
      </c>
      <c r="M21" s="10">
        <f>Table1[[#This Row],[2]]*E$100</f>
        <v>4.0882136363106433E-2</v>
      </c>
      <c r="N21" s="10">
        <f>Table1[[#This Row],[4]]*F$100</f>
        <v>0</v>
      </c>
      <c r="O21" s="10">
        <f>Table1[[#This Row],[5]]*G$100</f>
        <v>0</v>
      </c>
      <c r="P21" s="10">
        <f>Table1[[#This Row],[6]]*H$100</f>
        <v>0.21948652385832609</v>
      </c>
      <c r="Q21" s="10">
        <f>Table1[[#This Row],[7]]*I$100</f>
        <v>0.17085358114225035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>
        <v>21</v>
      </c>
      <c r="B22" s="11" t="s">
        <v>139</v>
      </c>
      <c r="C22" s="11" t="s">
        <v>140</v>
      </c>
      <c r="D22" s="11">
        <v>1</v>
      </c>
      <c r="E22" s="11">
        <v>1</v>
      </c>
      <c r="F22" s="11">
        <v>0.44</v>
      </c>
      <c r="G22" s="11">
        <v>1</v>
      </c>
      <c r="H22" s="11">
        <v>0.1</v>
      </c>
      <c r="I22" s="11">
        <v>0.1</v>
      </c>
      <c r="J22" s="2">
        <f>K22*100/$K$2</f>
        <v>61.042253777271185</v>
      </c>
      <c r="K22" s="2">
        <f>SUM(L22:R22)*100</f>
        <v>50.96484935771084</v>
      </c>
      <c r="L22" s="10">
        <f>Table1[[#This Row],[1]]*D$100</f>
        <v>0.11217659367925531</v>
      </c>
      <c r="M22" s="10">
        <f>Table1[[#This Row],[2]]*E$100</f>
        <v>9.2913946279787343E-2</v>
      </c>
      <c r="N22" s="10">
        <f>Table1[[#This Row],[4]]*F$100</f>
        <v>9.5825756563544695E-2</v>
      </c>
      <c r="O22" s="10">
        <f>Table1[[#This Row],[5]]*G$100</f>
        <v>0.16779981343066067</v>
      </c>
      <c r="P22" s="10">
        <f>Table1[[#This Row],[6]]*H$100</f>
        <v>2.1948652385832611E-2</v>
      </c>
      <c r="Q22" s="10">
        <f>Table1[[#This Row],[7]]*I$100</f>
        <v>1.898373123802782E-2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>
        <v>22</v>
      </c>
      <c r="B23" s="11" t="s">
        <v>107</v>
      </c>
      <c r="C23" s="11" t="s">
        <v>131</v>
      </c>
      <c r="D23" s="11">
        <v>1</v>
      </c>
      <c r="E23" s="11">
        <v>1</v>
      </c>
      <c r="F23" s="11">
        <v>0</v>
      </c>
      <c r="G23" s="11">
        <v>0.5</v>
      </c>
      <c r="H23" s="11">
        <v>1</v>
      </c>
      <c r="I23" s="11">
        <v>0</v>
      </c>
      <c r="J23" s="2">
        <f>K23*100/$K$2</f>
        <v>60.901936660897846</v>
      </c>
      <c r="K23" s="2">
        <f>SUM(L23:R23)*100</f>
        <v>50.847697053269904</v>
      </c>
      <c r="L23" s="10">
        <f>Table1[[#This Row],[1]]*D$100</f>
        <v>0.11217659367925531</v>
      </c>
      <c r="M23" s="10">
        <f>Table1[[#This Row],[2]]*E$100</f>
        <v>9.2913946279787343E-2</v>
      </c>
      <c r="N23" s="10">
        <f>Table1[[#This Row],[4]]*F$100</f>
        <v>0</v>
      </c>
      <c r="O23" s="10">
        <f>Table1[[#This Row],[5]]*G$100</f>
        <v>8.3899906715330333E-2</v>
      </c>
      <c r="P23" s="10">
        <f>Table1[[#This Row],[6]]*H$100</f>
        <v>0.21948652385832609</v>
      </c>
      <c r="Q23" s="10">
        <f>Table1[[#This Row],[7]]*I$100</f>
        <v>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>
        <v>23</v>
      </c>
      <c r="B24" s="11" t="s">
        <v>43</v>
      </c>
      <c r="C24" s="11" t="s">
        <v>145</v>
      </c>
      <c r="D24" s="11">
        <v>0.9</v>
      </c>
      <c r="E24" s="11">
        <v>0.7</v>
      </c>
      <c r="F24" s="11">
        <v>0.06</v>
      </c>
      <c r="G24" s="11">
        <v>1</v>
      </c>
      <c r="H24" s="11">
        <v>0.6</v>
      </c>
      <c r="I24" s="11">
        <v>0.1</v>
      </c>
      <c r="J24" s="2">
        <f>K24*100/$K$2</f>
        <v>59.592136433861107</v>
      </c>
      <c r="K24" s="2">
        <f>SUM(L24:R24)*100</f>
        <v>49.754130431316661</v>
      </c>
      <c r="L24" s="10">
        <f>Table1[[#This Row],[1]]*D$100</f>
        <v>0.10095893431132978</v>
      </c>
      <c r="M24" s="10">
        <f>Table1[[#This Row],[2]]*E$100</f>
        <v>6.5039762395851131E-2</v>
      </c>
      <c r="N24" s="10">
        <f>Table1[[#This Row],[4]]*F$100</f>
        <v>1.3067148622301548E-2</v>
      </c>
      <c r="O24" s="10">
        <f>Table1[[#This Row],[5]]*G$100</f>
        <v>0.16779981343066067</v>
      </c>
      <c r="P24" s="10">
        <f>Table1[[#This Row],[6]]*H$100</f>
        <v>0.13169191431499566</v>
      </c>
      <c r="Q24" s="10">
        <f>Table1[[#This Row],[7]]*I$100</f>
        <v>1.898373123802782E-2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>
        <v>24</v>
      </c>
      <c r="B25" s="11" t="s">
        <v>59</v>
      </c>
      <c r="C25" s="11" t="s">
        <v>60</v>
      </c>
      <c r="D25" s="11">
        <v>1</v>
      </c>
      <c r="E25" s="11">
        <v>1</v>
      </c>
      <c r="F25" s="11">
        <v>0.33</v>
      </c>
      <c r="G25" s="11">
        <v>0.9</v>
      </c>
      <c r="H25" s="11">
        <v>0.2</v>
      </c>
      <c r="I25" s="11">
        <v>0.1</v>
      </c>
      <c r="J25" s="2">
        <f>K25*100/$K$2</f>
        <v>58.791981829826646</v>
      </c>
      <c r="K25" s="2">
        <f>SUM(L25:R25)*100</f>
        <v>49.08607254789888</v>
      </c>
      <c r="L25" s="10">
        <f>Table1[[#This Row],[1]]*D$100</f>
        <v>0.11217659367925531</v>
      </c>
      <c r="M25" s="10">
        <f>Table1[[#This Row],[2]]*E$100</f>
        <v>9.2913946279787343E-2</v>
      </c>
      <c r="N25" s="10">
        <f>Table1[[#This Row],[4]]*F$100</f>
        <v>7.1869317422658521E-2</v>
      </c>
      <c r="O25" s="10">
        <f>Table1[[#This Row],[5]]*G$100</f>
        <v>0.15101983208759459</v>
      </c>
      <c r="P25" s="10">
        <f>Table1[[#This Row],[6]]*H$100</f>
        <v>4.3897304771665223E-2</v>
      </c>
      <c r="Q25" s="10">
        <f>Table1[[#This Row],[7]]*I$100</f>
        <v>1.898373123802782E-2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>
        <v>25</v>
      </c>
      <c r="B26" s="11" t="s">
        <v>46</v>
      </c>
      <c r="C26" s="11" t="s">
        <v>206</v>
      </c>
      <c r="D26" s="11">
        <v>0.4</v>
      </c>
      <c r="E26" s="11">
        <v>1</v>
      </c>
      <c r="F26" s="11">
        <v>0.2</v>
      </c>
      <c r="G26" s="11">
        <v>0.2</v>
      </c>
      <c r="H26" s="11">
        <v>0.7</v>
      </c>
      <c r="I26" s="11">
        <v>0.6</v>
      </c>
      <c r="J26" s="2">
        <f>K26*100/$K$2</f>
        <v>57.78396267537196</v>
      </c>
      <c r="K26" s="6">
        <f>SUM(L26:R26)*100</f>
        <v>48.244466264095529</v>
      </c>
      <c r="L26" s="10">
        <f>Table1[[#This Row],[1]]*D$100</f>
        <v>4.4870637471702127E-2</v>
      </c>
      <c r="M26" s="10">
        <f>Table1[[#This Row],[2]]*E$100</f>
        <v>9.2913946279787343E-2</v>
      </c>
      <c r="N26" s="10">
        <f>Table1[[#This Row],[4]]*F$100</f>
        <v>4.3557162074338497E-2</v>
      </c>
      <c r="O26" s="10">
        <f>Table1[[#This Row],[5]]*G$100</f>
        <v>3.3559962686132136E-2</v>
      </c>
      <c r="P26" s="10">
        <f>Table1[[#This Row],[6]]*H$100</f>
        <v>0.15364056670082826</v>
      </c>
      <c r="Q26" s="10">
        <f>Table1[[#This Row],[7]]*I$100</f>
        <v>0.1139023874281669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>
        <v>26</v>
      </c>
      <c r="B27" s="11" t="s">
        <v>122</v>
      </c>
      <c r="C27" s="11" t="s">
        <v>123</v>
      </c>
      <c r="D27" s="11">
        <v>1</v>
      </c>
      <c r="E27" s="11">
        <v>0.36</v>
      </c>
      <c r="F27" s="11">
        <v>0</v>
      </c>
      <c r="G27" s="11">
        <v>0.55000000000000004</v>
      </c>
      <c r="H27" s="11">
        <v>1</v>
      </c>
      <c r="I27" s="11">
        <v>0.1</v>
      </c>
      <c r="J27" s="2">
        <f>K27*100/$K$2</f>
        <v>57.058269063443817</v>
      </c>
      <c r="K27" s="6">
        <f>SUM(L27:R27)*100</f>
        <v>47.638576682319602</v>
      </c>
      <c r="L27" s="10">
        <f>Table1[[#This Row],[1]]*D$100</f>
        <v>0.11217659367925531</v>
      </c>
      <c r="M27" s="10">
        <f>Table1[[#This Row],[2]]*E$100</f>
        <v>3.3449020660723444E-2</v>
      </c>
      <c r="N27" s="10">
        <f>Table1[[#This Row],[4]]*F$100</f>
        <v>0</v>
      </c>
      <c r="O27" s="10">
        <f>Table1[[#This Row],[5]]*G$100</f>
        <v>9.228989738686337E-2</v>
      </c>
      <c r="P27" s="10">
        <f>Table1[[#This Row],[6]]*H$100</f>
        <v>0.21948652385832609</v>
      </c>
      <c r="Q27" s="10">
        <f>Table1[[#This Row],[7]]*I$100</f>
        <v>1.898373123802782E-2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>
        <v>27</v>
      </c>
      <c r="B28" s="11" t="s">
        <v>81</v>
      </c>
      <c r="C28" s="11" t="s">
        <v>82</v>
      </c>
      <c r="D28" s="11">
        <v>0.8</v>
      </c>
      <c r="E28" s="11">
        <v>0.55000000000000004</v>
      </c>
      <c r="F28" s="11">
        <v>0.33</v>
      </c>
      <c r="G28" s="11">
        <v>0.25</v>
      </c>
      <c r="H28" s="11">
        <v>0.1</v>
      </c>
      <c r="I28" s="11">
        <v>1</v>
      </c>
      <c r="J28" s="2">
        <f>K28*100/$K$2</f>
        <v>55.868131930540173</v>
      </c>
      <c r="K28" s="6">
        <f>SUM(L28:R28)*100</f>
        <v>46.644918094372173</v>
      </c>
      <c r="L28" s="10">
        <f>Table1[[#This Row],[1]]*D$100</f>
        <v>8.9741274943404253E-2</v>
      </c>
      <c r="M28" s="10">
        <f>Table1[[#This Row],[2]]*E$100</f>
        <v>5.1102670453883045E-2</v>
      </c>
      <c r="N28" s="10">
        <f>Table1[[#This Row],[4]]*F$100</f>
        <v>7.1869317422658521E-2</v>
      </c>
      <c r="O28" s="10">
        <f>Table1[[#This Row],[5]]*G$100</f>
        <v>4.1949953357665166E-2</v>
      </c>
      <c r="P28" s="10">
        <f>Table1[[#This Row],[6]]*H$100</f>
        <v>2.1948652385832611E-2</v>
      </c>
      <c r="Q28" s="10">
        <f>Table1[[#This Row],[7]]*I$100</f>
        <v>0.18983731238027818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>
        <v>28</v>
      </c>
      <c r="B29" s="11" t="s">
        <v>50</v>
      </c>
      <c r="C29" s="11" t="s">
        <v>51</v>
      </c>
      <c r="D29" s="11">
        <v>0.1</v>
      </c>
      <c r="E29" s="11">
        <v>0.6</v>
      </c>
      <c r="F29" s="11">
        <v>0.33</v>
      </c>
      <c r="G29" s="11">
        <v>0.55000000000000004</v>
      </c>
      <c r="H29" s="11">
        <v>0.2</v>
      </c>
      <c r="I29" s="11">
        <v>0.95</v>
      </c>
      <c r="J29" s="2">
        <f>K29*100/$K$2</f>
        <v>54.540902151691554</v>
      </c>
      <c r="K29" s="6">
        <f>SUM(L29:R29)*100</f>
        <v>45.536799347824932</v>
      </c>
      <c r="L29" s="10">
        <f>Table1[[#This Row],[1]]*D$100</f>
        <v>1.1217659367925532E-2</v>
      </c>
      <c r="M29" s="10">
        <f>Table1[[#This Row],[2]]*E$100</f>
        <v>5.5748367767872405E-2</v>
      </c>
      <c r="N29" s="10">
        <f>Table1[[#This Row],[4]]*F$100</f>
        <v>7.1869317422658521E-2</v>
      </c>
      <c r="O29" s="10">
        <f>Table1[[#This Row],[5]]*G$100</f>
        <v>9.228989738686337E-2</v>
      </c>
      <c r="P29" s="10">
        <f>Table1[[#This Row],[6]]*H$100</f>
        <v>4.3897304771665223E-2</v>
      </c>
      <c r="Q29" s="10">
        <f>Table1[[#This Row],[7]]*I$100</f>
        <v>0.18034544676126427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>
        <v>29</v>
      </c>
      <c r="B30" s="11" t="s">
        <v>107</v>
      </c>
      <c r="C30" s="11" t="s">
        <v>108</v>
      </c>
      <c r="D30" s="11">
        <v>1</v>
      </c>
      <c r="E30" s="11">
        <v>0.95</v>
      </c>
      <c r="F30" s="11">
        <v>0.33</v>
      </c>
      <c r="G30" s="11">
        <v>0.65</v>
      </c>
      <c r="H30" s="11">
        <v>0.1</v>
      </c>
      <c r="I30" s="11">
        <v>0.1</v>
      </c>
      <c r="J30" s="2">
        <f>K30*100/$K$2</f>
        <v>50.582208240869171</v>
      </c>
      <c r="K30" s="6">
        <f>SUM(L30:R30)*100</f>
        <v>42.231642242150173</v>
      </c>
      <c r="L30" s="10">
        <f>Table1[[#This Row],[1]]*D$100</f>
        <v>0.11217659367925531</v>
      </c>
      <c r="M30" s="10">
        <f>Table1[[#This Row],[2]]*E$100</f>
        <v>8.8268248965797977E-2</v>
      </c>
      <c r="N30" s="10">
        <f>Table1[[#This Row],[4]]*F$100</f>
        <v>7.1869317422658521E-2</v>
      </c>
      <c r="O30" s="10">
        <f>Table1[[#This Row],[5]]*G$100</f>
        <v>0.10906987872992943</v>
      </c>
      <c r="P30" s="10">
        <f>Table1[[#This Row],[6]]*H$100</f>
        <v>2.1948652385832611E-2</v>
      </c>
      <c r="Q30" s="10">
        <f>Table1[[#This Row],[7]]*I$100</f>
        <v>1.898373123802782E-2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>
        <v>30</v>
      </c>
      <c r="B31" s="11" t="s">
        <v>175</v>
      </c>
      <c r="C31" s="11" t="s">
        <v>176</v>
      </c>
      <c r="D31" s="11">
        <v>1</v>
      </c>
      <c r="E31" s="11">
        <v>0.48</v>
      </c>
      <c r="F31" s="11">
        <v>0.33</v>
      </c>
      <c r="G31" s="11">
        <v>0.05</v>
      </c>
      <c r="H31" s="11">
        <v>0.1</v>
      </c>
      <c r="I31" s="11">
        <v>0.8</v>
      </c>
      <c r="J31" s="2">
        <f>K31*100/$K$2</f>
        <v>49.209208712116329</v>
      </c>
      <c r="K31" s="6">
        <f>SUM(L31:R31)*100</f>
        <v>41.085309827779994</v>
      </c>
      <c r="L31" s="10">
        <f>Table1[[#This Row],[1]]*D$100</f>
        <v>0.11217659367925531</v>
      </c>
      <c r="M31" s="10">
        <f>Table1[[#This Row],[2]]*E$100</f>
        <v>4.4598694214297921E-2</v>
      </c>
      <c r="N31" s="10">
        <f>Table1[[#This Row],[4]]*F$100</f>
        <v>7.1869317422658521E-2</v>
      </c>
      <c r="O31" s="10">
        <f>Table1[[#This Row],[5]]*G$100</f>
        <v>8.389990671533034E-3</v>
      </c>
      <c r="P31" s="10">
        <f>Table1[[#This Row],[6]]*H$100</f>
        <v>2.1948652385832611E-2</v>
      </c>
      <c r="Q31" s="10">
        <f>Table1[[#This Row],[7]]*I$100</f>
        <v>0.15186984990422256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>
        <v>31</v>
      </c>
      <c r="B32" s="11" t="s">
        <v>151</v>
      </c>
      <c r="C32" s="11" t="s">
        <v>160</v>
      </c>
      <c r="D32" s="11">
        <v>0.65</v>
      </c>
      <c r="E32" s="11">
        <v>1</v>
      </c>
      <c r="F32" s="11">
        <v>0.5</v>
      </c>
      <c r="G32" s="11">
        <v>0</v>
      </c>
      <c r="H32" s="11">
        <v>0.4</v>
      </c>
      <c r="I32" s="11">
        <v>0.2</v>
      </c>
      <c r="J32" s="2">
        <f>K32*100/$K$2</f>
        <v>47.96723335693865</v>
      </c>
      <c r="K32" s="6">
        <f>SUM(L32:R32)*100</f>
        <v>40.048370937653559</v>
      </c>
      <c r="L32" s="10">
        <f>Table1[[#This Row],[1]]*D$100</f>
        <v>7.2914785891515954E-2</v>
      </c>
      <c r="M32" s="10">
        <f>Table1[[#This Row],[2]]*E$100</f>
        <v>9.2913946279787343E-2</v>
      </c>
      <c r="N32" s="10">
        <f>Table1[[#This Row],[4]]*F$100</f>
        <v>0.10889290518584624</v>
      </c>
      <c r="O32" s="10">
        <f>Table1[[#This Row],[5]]*G$100</f>
        <v>0</v>
      </c>
      <c r="P32" s="10">
        <f>Table1[[#This Row],[6]]*H$100</f>
        <v>8.7794609543330446E-2</v>
      </c>
      <c r="Q32" s="10">
        <f>Table1[[#This Row],[7]]*I$100</f>
        <v>3.796746247605564E-2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>
        <v>32</v>
      </c>
      <c r="B33" s="11" t="s">
        <v>156</v>
      </c>
      <c r="C33" s="11" t="s">
        <v>157</v>
      </c>
      <c r="D33" s="11">
        <v>1</v>
      </c>
      <c r="E33" s="11">
        <v>0.74</v>
      </c>
      <c r="F33" s="11">
        <v>0.26</v>
      </c>
      <c r="G33" s="11">
        <v>0.2</v>
      </c>
      <c r="H33" s="11">
        <v>0.1</v>
      </c>
      <c r="I33" s="11">
        <v>0.5</v>
      </c>
      <c r="J33" s="2">
        <f>K33*100/$K$2</f>
        <v>46.470161999758979</v>
      </c>
      <c r="K33" s="6">
        <f>SUM(L33:R33)*100</f>
        <v>38.798449588504184</v>
      </c>
      <c r="L33" s="10">
        <f>Table1[[#This Row],[1]]*D$100</f>
        <v>0.11217659367925531</v>
      </c>
      <c r="M33" s="10">
        <f>Table1[[#This Row],[2]]*E$100</f>
        <v>6.8756320247042632E-2</v>
      </c>
      <c r="N33" s="10">
        <f>Table1[[#This Row],[4]]*F$100</f>
        <v>5.6624310696640048E-2</v>
      </c>
      <c r="O33" s="10">
        <f>Table1[[#This Row],[5]]*G$100</f>
        <v>3.3559962686132136E-2</v>
      </c>
      <c r="P33" s="10">
        <f>Table1[[#This Row],[6]]*H$100</f>
        <v>2.1948652385832611E-2</v>
      </c>
      <c r="Q33" s="10">
        <f>Table1[[#This Row],[7]]*I$100</f>
        <v>9.4918656190139089E-2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>
        <v>33</v>
      </c>
      <c r="B34" s="11" t="s">
        <v>87</v>
      </c>
      <c r="C34" s="11" t="s">
        <v>88</v>
      </c>
      <c r="D34" s="11">
        <v>0.1</v>
      </c>
      <c r="E34" s="11">
        <v>1</v>
      </c>
      <c r="F34" s="11">
        <v>0</v>
      </c>
      <c r="G34" s="11">
        <v>0.55000000000000004</v>
      </c>
      <c r="H34" s="11">
        <v>0</v>
      </c>
      <c r="I34" s="11">
        <v>1</v>
      </c>
      <c r="J34" s="2">
        <f>K34*100/$K$2</f>
        <v>46.263471650376594</v>
      </c>
      <c r="K34" s="6">
        <f>SUM(L34:R34)*100</f>
        <v>38.625881541485441</v>
      </c>
      <c r="L34" s="10">
        <f>Table1[[#This Row],[1]]*D$100</f>
        <v>1.1217659367925532E-2</v>
      </c>
      <c r="M34" s="10">
        <f>Table1[[#This Row],[2]]*E$100</f>
        <v>9.2913946279787343E-2</v>
      </c>
      <c r="N34" s="10">
        <f>Table1[[#This Row],[4]]*F$100</f>
        <v>0</v>
      </c>
      <c r="O34" s="10">
        <f>Table1[[#This Row],[5]]*G$100</f>
        <v>9.228989738686337E-2</v>
      </c>
      <c r="P34" s="10">
        <f>Table1[[#This Row],[6]]*H$100</f>
        <v>0</v>
      </c>
      <c r="Q34" s="10">
        <f>Table1[[#This Row],[7]]*I$100</f>
        <v>0.18983731238027818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>
        <v>34</v>
      </c>
      <c r="B35" s="11" t="s">
        <v>48</v>
      </c>
      <c r="C35" s="11" t="s">
        <v>130</v>
      </c>
      <c r="D35" s="11">
        <v>1</v>
      </c>
      <c r="E35" s="11">
        <v>0</v>
      </c>
      <c r="F35" s="11">
        <v>0.44</v>
      </c>
      <c r="G35" s="11">
        <v>0.25</v>
      </c>
      <c r="H35" s="11">
        <v>0.4</v>
      </c>
      <c r="I35" s="11">
        <v>0.2</v>
      </c>
      <c r="J35" s="2">
        <f>K35*100/$K$2</f>
        <v>45.000529881652703</v>
      </c>
      <c r="K35" s="6">
        <f>SUM(L35:R35)*100</f>
        <v>37.571437561985128</v>
      </c>
      <c r="L35" s="10">
        <f>Table1[[#This Row],[1]]*D$100</f>
        <v>0.11217659367925531</v>
      </c>
      <c r="M35" s="10">
        <f>Table1[[#This Row],[2]]*E$100</f>
        <v>0</v>
      </c>
      <c r="N35" s="10">
        <f>Table1[[#This Row],[4]]*F$100</f>
        <v>9.5825756563544695E-2</v>
      </c>
      <c r="O35" s="10">
        <f>Table1[[#This Row],[5]]*G$100</f>
        <v>4.1949953357665166E-2</v>
      </c>
      <c r="P35" s="10">
        <f>Table1[[#This Row],[6]]*H$100</f>
        <v>8.7794609543330446E-2</v>
      </c>
      <c r="Q35" s="10">
        <f>Table1[[#This Row],[7]]*I$100</f>
        <v>3.796746247605564E-2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>
        <v>35</v>
      </c>
      <c r="B36" s="11" t="s">
        <v>24</v>
      </c>
      <c r="C36" s="11" t="s">
        <v>76</v>
      </c>
      <c r="D36" s="11">
        <v>0.2</v>
      </c>
      <c r="E36" s="11">
        <v>0.75</v>
      </c>
      <c r="F36" s="11">
        <v>0.17</v>
      </c>
      <c r="G36" s="11">
        <v>0.2</v>
      </c>
      <c r="H36" s="11">
        <v>0.1</v>
      </c>
      <c r="I36" s="11">
        <v>1</v>
      </c>
      <c r="J36" s="2">
        <f>K36*100/$K$2</f>
        <v>44.853917613568733</v>
      </c>
      <c r="K36" s="6">
        <f>SUM(L36:R36)*100</f>
        <v>37.449029366112221</v>
      </c>
      <c r="L36" s="10">
        <f>Table1[[#This Row],[1]]*D$100</f>
        <v>2.2435318735851063E-2</v>
      </c>
      <c r="M36" s="10">
        <f>Table1[[#This Row],[2]]*E$100</f>
        <v>6.9685459709840511E-2</v>
      </c>
      <c r="N36" s="10">
        <f>Table1[[#This Row],[4]]*F$100</f>
        <v>3.7023587763187725E-2</v>
      </c>
      <c r="O36" s="10">
        <f>Table1[[#This Row],[5]]*G$100</f>
        <v>3.3559962686132136E-2</v>
      </c>
      <c r="P36" s="10">
        <f>Table1[[#This Row],[6]]*H$100</f>
        <v>2.1948652385832611E-2</v>
      </c>
      <c r="Q36" s="10">
        <f>Table1[[#This Row],[7]]*I$100</f>
        <v>0.18983731238027818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>
        <v>36</v>
      </c>
      <c r="B37" s="11" t="s">
        <v>5</v>
      </c>
      <c r="C37" s="11" t="s">
        <v>6</v>
      </c>
      <c r="D37" s="11">
        <v>1</v>
      </c>
      <c r="E37" s="11">
        <v>0.75</v>
      </c>
      <c r="F37" s="11">
        <v>0</v>
      </c>
      <c r="G37" s="11">
        <v>0.9</v>
      </c>
      <c r="H37" s="11">
        <v>0.1</v>
      </c>
      <c r="I37" s="11">
        <v>0.1</v>
      </c>
      <c r="J37" s="2">
        <f>K37*100/$K$2</f>
        <v>44.772947958392422</v>
      </c>
      <c r="K37" s="6">
        <f>SUM(L37:R37)*100</f>
        <v>37.381426910055083</v>
      </c>
      <c r="L37" s="10">
        <f>Table1[[#This Row],[1]]*D$100</f>
        <v>0.11217659367925531</v>
      </c>
      <c r="M37" s="10">
        <f>Table1[[#This Row],[2]]*E$100</f>
        <v>6.9685459709840511E-2</v>
      </c>
      <c r="N37" s="10">
        <f>Table1[[#This Row],[4]]*F$100</f>
        <v>0</v>
      </c>
      <c r="O37" s="10">
        <f>Table1[[#This Row],[5]]*G$100</f>
        <v>0.15101983208759459</v>
      </c>
      <c r="P37" s="10">
        <f>Table1[[#This Row],[6]]*H$100</f>
        <v>2.1948652385832611E-2</v>
      </c>
      <c r="Q37" s="10">
        <f>Table1[[#This Row],[7]]*I$100</f>
        <v>1.898373123802782E-2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>
        <v>37</v>
      </c>
      <c r="B38" s="11" t="s">
        <v>74</v>
      </c>
      <c r="C38" s="11" t="s">
        <v>155</v>
      </c>
      <c r="D38" s="11">
        <v>0.6</v>
      </c>
      <c r="E38" s="11">
        <v>1</v>
      </c>
      <c r="F38" s="11">
        <v>0.33</v>
      </c>
      <c r="G38" s="11">
        <v>0.55000000000000004</v>
      </c>
      <c r="H38" s="11">
        <v>0.1</v>
      </c>
      <c r="I38" s="11">
        <v>0.1</v>
      </c>
      <c r="J38" s="2">
        <f>K38*100/$K$2</f>
        <v>43.754543823810508</v>
      </c>
      <c r="K38" s="6">
        <f>SUM(L38:R38)*100</f>
        <v>36.531150092072281</v>
      </c>
      <c r="L38" s="10">
        <f>Table1[[#This Row],[1]]*D$100</f>
        <v>6.7305956207553183E-2</v>
      </c>
      <c r="M38" s="10">
        <f>Table1[[#This Row],[2]]*E$100</f>
        <v>9.2913946279787343E-2</v>
      </c>
      <c r="N38" s="10">
        <f>Table1[[#This Row],[4]]*F$100</f>
        <v>7.1869317422658521E-2</v>
      </c>
      <c r="O38" s="10">
        <f>Table1[[#This Row],[5]]*G$100</f>
        <v>9.228989738686337E-2</v>
      </c>
      <c r="P38" s="10">
        <f>Table1[[#This Row],[6]]*H$100</f>
        <v>2.1948652385832611E-2</v>
      </c>
      <c r="Q38" s="10">
        <f>Table1[[#This Row],[7]]*I$100</f>
        <v>1.898373123802782E-2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>
        <v>38</v>
      </c>
      <c r="B39" s="11" t="s">
        <v>19</v>
      </c>
      <c r="C39" s="11" t="s">
        <v>20</v>
      </c>
      <c r="D39" s="11">
        <v>0.8</v>
      </c>
      <c r="E39" s="11">
        <v>0.7</v>
      </c>
      <c r="F39" s="11">
        <v>0.65</v>
      </c>
      <c r="G39" s="11">
        <v>0.15</v>
      </c>
      <c r="H39" s="11">
        <v>0.1</v>
      </c>
      <c r="I39" s="11">
        <v>0.1</v>
      </c>
      <c r="J39" s="2">
        <f>K39*100/$K$2</f>
        <v>43.411114261934763</v>
      </c>
      <c r="K39" s="6">
        <f>SUM(L39:R39)*100</f>
        <v>36.2444169719315</v>
      </c>
      <c r="L39" s="10">
        <f>Table1[[#This Row],[1]]*D$100</f>
        <v>8.9741274943404253E-2</v>
      </c>
      <c r="M39" s="10">
        <f>Table1[[#This Row],[2]]*E$100</f>
        <v>6.5039762395851131E-2</v>
      </c>
      <c r="N39" s="10">
        <f>Table1[[#This Row],[4]]*F$100</f>
        <v>0.14156077674160011</v>
      </c>
      <c r="O39" s="10">
        <f>Table1[[#This Row],[5]]*G$100</f>
        <v>2.5169972014599098E-2</v>
      </c>
      <c r="P39" s="10">
        <f>Table1[[#This Row],[6]]*H$100</f>
        <v>2.1948652385832611E-2</v>
      </c>
      <c r="Q39" s="10">
        <f>Table1[[#This Row],[7]]*I$100</f>
        <v>1.898373123802782E-2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>
        <v>39</v>
      </c>
      <c r="B40" s="11" t="s">
        <v>52</v>
      </c>
      <c r="C40" s="11" t="s">
        <v>53</v>
      </c>
      <c r="D40" s="11">
        <v>0.5</v>
      </c>
      <c r="E40" s="11">
        <v>0.72</v>
      </c>
      <c r="F40" s="11">
        <v>0.44</v>
      </c>
      <c r="G40" s="11">
        <v>0.35</v>
      </c>
      <c r="H40" s="11">
        <v>0.35</v>
      </c>
      <c r="I40" s="11">
        <v>0</v>
      </c>
      <c r="J40" s="2">
        <f>K40*100/$K$2</f>
        <v>42.443124031889738</v>
      </c>
      <c r="K40" s="6">
        <f>SUM(L40:R40)*100</f>
        <v>35.436231277576461</v>
      </c>
      <c r="L40" s="10">
        <f>Table1[[#This Row],[1]]*D$100</f>
        <v>5.6088296839627655E-2</v>
      </c>
      <c r="M40" s="10">
        <f>Table1[[#This Row],[2]]*E$100</f>
        <v>6.6898041321446888E-2</v>
      </c>
      <c r="N40" s="10">
        <f>Table1[[#This Row],[4]]*F$100</f>
        <v>9.5825756563544695E-2</v>
      </c>
      <c r="O40" s="10">
        <f>Table1[[#This Row],[5]]*G$100</f>
        <v>5.8729934700731228E-2</v>
      </c>
      <c r="P40" s="10">
        <f>Table1[[#This Row],[6]]*H$100</f>
        <v>7.6820283350414131E-2</v>
      </c>
      <c r="Q40" s="10">
        <f>Table1[[#This Row],[7]]*I$100</f>
        <v>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>
        <v>40</v>
      </c>
      <c r="B41" s="11" t="s">
        <v>125</v>
      </c>
      <c r="C41" s="11" t="s">
        <v>126</v>
      </c>
      <c r="D41" s="11">
        <v>1</v>
      </c>
      <c r="E41" s="11">
        <v>0.95</v>
      </c>
      <c r="F41" s="11">
        <v>0</v>
      </c>
      <c r="G41" s="11">
        <v>0.65</v>
      </c>
      <c r="H41" s="11">
        <v>0</v>
      </c>
      <c r="I41" s="11">
        <v>0.1</v>
      </c>
      <c r="J41" s="2">
        <f>K41*100/$K$2</f>
        <v>39.345325577442189</v>
      </c>
      <c r="K41" s="6">
        <f>SUM(L41:R41)*100</f>
        <v>32.849845261301056</v>
      </c>
      <c r="L41" s="10">
        <f>Table1[[#This Row],[1]]*D$100</f>
        <v>0.11217659367925531</v>
      </c>
      <c r="M41" s="10">
        <f>Table1[[#This Row],[2]]*E$100</f>
        <v>8.8268248965797977E-2</v>
      </c>
      <c r="N41" s="10">
        <f>Table1[[#This Row],[4]]*F$100</f>
        <v>0</v>
      </c>
      <c r="O41" s="10">
        <f>Table1[[#This Row],[5]]*G$100</f>
        <v>0.10906987872992943</v>
      </c>
      <c r="P41" s="10">
        <f>Table1[[#This Row],[6]]*H$100</f>
        <v>0</v>
      </c>
      <c r="Q41" s="10">
        <f>Table1[[#This Row],[7]]*I$100</f>
        <v>1.898373123802782E-2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>
        <v>41</v>
      </c>
      <c r="B42" s="11" t="s">
        <v>19</v>
      </c>
      <c r="C42" s="11" t="s">
        <v>69</v>
      </c>
      <c r="D42" s="11">
        <v>0.2</v>
      </c>
      <c r="E42" s="11">
        <v>1</v>
      </c>
      <c r="F42" s="11">
        <v>0.33</v>
      </c>
      <c r="G42" s="11">
        <v>0.65</v>
      </c>
      <c r="H42" s="11">
        <v>0.1</v>
      </c>
      <c r="I42" s="11">
        <v>0</v>
      </c>
      <c r="J42" s="2">
        <f>K42*100/$K$2</f>
        <v>38.116291702477191</v>
      </c>
      <c r="K42" s="6">
        <f>SUM(L42:R42)*100</f>
        <v>31.823711355405898</v>
      </c>
      <c r="L42" s="10">
        <f>Table1[[#This Row],[1]]*D$100</f>
        <v>2.2435318735851063E-2</v>
      </c>
      <c r="M42" s="10">
        <f>Table1[[#This Row],[2]]*E$100</f>
        <v>9.2913946279787343E-2</v>
      </c>
      <c r="N42" s="10">
        <f>Table1[[#This Row],[4]]*F$100</f>
        <v>7.1869317422658521E-2</v>
      </c>
      <c r="O42" s="10">
        <f>Table1[[#This Row],[5]]*G$100</f>
        <v>0.10906987872992943</v>
      </c>
      <c r="P42" s="10">
        <f>Table1[[#This Row],[6]]*H$100</f>
        <v>2.1948652385832611E-2</v>
      </c>
      <c r="Q42" s="10">
        <f>Table1[[#This Row],[7]]*I$100</f>
        <v>0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>
        <v>42</v>
      </c>
      <c r="B43" s="11" t="s">
        <v>5</v>
      </c>
      <c r="C43" s="11" t="s">
        <v>30</v>
      </c>
      <c r="D43" s="11">
        <v>1</v>
      </c>
      <c r="E43" s="11">
        <v>0.49</v>
      </c>
      <c r="F43" s="11">
        <v>0.17</v>
      </c>
      <c r="G43" s="11">
        <v>0.55000000000000004</v>
      </c>
      <c r="H43" s="11">
        <v>0</v>
      </c>
      <c r="I43" s="11">
        <v>0.1</v>
      </c>
      <c r="J43" s="2">
        <f>K43*100/$K$2</f>
        <v>36.650809781866926</v>
      </c>
      <c r="K43" s="6">
        <f>SUM(L43:R43)*100</f>
        <v>30.600164374443001</v>
      </c>
      <c r="L43" s="10">
        <f>Table1[[#This Row],[1]]*D$100</f>
        <v>0.11217659367925531</v>
      </c>
      <c r="M43" s="10">
        <f>Table1[[#This Row],[2]]*E$100</f>
        <v>4.55278336770958E-2</v>
      </c>
      <c r="N43" s="10">
        <f>Table1[[#This Row],[4]]*F$100</f>
        <v>3.7023587763187725E-2</v>
      </c>
      <c r="O43" s="10">
        <f>Table1[[#This Row],[5]]*G$100</f>
        <v>9.228989738686337E-2</v>
      </c>
      <c r="P43" s="10">
        <f>Table1[[#This Row],[6]]*H$100</f>
        <v>0</v>
      </c>
      <c r="Q43" s="10">
        <f>Table1[[#This Row],[7]]*I$100</f>
        <v>1.898373123802782E-2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>
        <v>43</v>
      </c>
      <c r="B44" s="11" t="s">
        <v>89</v>
      </c>
      <c r="C44" s="11" t="s">
        <v>110</v>
      </c>
      <c r="D44" s="11">
        <v>0.2</v>
      </c>
      <c r="E44" s="11">
        <v>0.7</v>
      </c>
      <c r="F44" s="11">
        <v>0.17</v>
      </c>
      <c r="G44" s="11">
        <v>0.1</v>
      </c>
      <c r="H44" s="11">
        <v>0.6</v>
      </c>
      <c r="I44" s="11">
        <v>0.1</v>
      </c>
      <c r="J44" s="2">
        <f>K44*100/$K$2</f>
        <v>34.968313336809885</v>
      </c>
      <c r="K44" s="6">
        <f>SUM(L44:R44)*100</f>
        <v>29.195429579097947</v>
      </c>
      <c r="L44" s="10">
        <f>Table1[[#This Row],[1]]*D$100</f>
        <v>2.2435318735851063E-2</v>
      </c>
      <c r="M44" s="10">
        <f>Table1[[#This Row],[2]]*E$100</f>
        <v>6.5039762395851131E-2</v>
      </c>
      <c r="N44" s="10">
        <f>Table1[[#This Row],[4]]*F$100</f>
        <v>3.7023587763187725E-2</v>
      </c>
      <c r="O44" s="10">
        <f>Table1[[#This Row],[5]]*G$100</f>
        <v>1.6779981343066068E-2</v>
      </c>
      <c r="P44" s="10">
        <f>Table1[[#This Row],[6]]*H$100</f>
        <v>0.13169191431499566</v>
      </c>
      <c r="Q44" s="10">
        <f>Table1[[#This Row],[7]]*I$100</f>
        <v>1.898373123802782E-2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>
        <v>44</v>
      </c>
      <c r="B45" s="11" t="s">
        <v>61</v>
      </c>
      <c r="C45" s="11" t="s">
        <v>105</v>
      </c>
      <c r="D45" s="11">
        <v>0.6</v>
      </c>
      <c r="E45" s="11">
        <v>0.62</v>
      </c>
      <c r="F45" s="11">
        <v>0.55000000000000004</v>
      </c>
      <c r="G45" s="11">
        <v>0</v>
      </c>
      <c r="H45" s="11">
        <v>0</v>
      </c>
      <c r="I45" s="11">
        <v>0.2</v>
      </c>
      <c r="J45" s="2">
        <f>K45*100/$K$2</f>
        <v>33.855376188969643</v>
      </c>
      <c r="K45" s="6">
        <f>SUM(L45:R45)*100</f>
        <v>28.266226108150782</v>
      </c>
      <c r="L45" s="10">
        <f>Table1[[#This Row],[1]]*D$100</f>
        <v>6.7305956207553183E-2</v>
      </c>
      <c r="M45" s="10">
        <f>Table1[[#This Row],[2]]*E$100</f>
        <v>5.7606646693468155E-2</v>
      </c>
      <c r="N45" s="10">
        <f>Table1[[#This Row],[4]]*F$100</f>
        <v>0.11978219570443087</v>
      </c>
      <c r="O45" s="10">
        <f>Table1[[#This Row],[5]]*G$100</f>
        <v>0</v>
      </c>
      <c r="P45" s="10">
        <f>Table1[[#This Row],[6]]*H$100</f>
        <v>0</v>
      </c>
      <c r="Q45" s="10">
        <f>Table1[[#This Row],[7]]*I$100</f>
        <v>3.796746247605564E-2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>
        <v>45</v>
      </c>
      <c r="B46" s="11" t="s">
        <v>117</v>
      </c>
      <c r="C46" s="11" t="s">
        <v>118</v>
      </c>
      <c r="D46" s="11">
        <v>0.8</v>
      </c>
      <c r="E46" s="11">
        <v>0.12</v>
      </c>
      <c r="F46" s="11">
        <v>0.06</v>
      </c>
      <c r="G46" s="11">
        <v>0.5</v>
      </c>
      <c r="H46" s="11">
        <v>0.35</v>
      </c>
      <c r="I46" s="11">
        <v>0</v>
      </c>
      <c r="J46" s="2">
        <f>K46*100/$K$2</f>
        <v>32.899109729081658</v>
      </c>
      <c r="K46" s="6">
        <f>SUM(L46:R46)*100</f>
        <v>27.467828718502474</v>
      </c>
      <c r="L46" s="10">
        <f>Table1[[#This Row],[1]]*D$100</f>
        <v>8.9741274943404253E-2</v>
      </c>
      <c r="M46" s="10">
        <f>Table1[[#This Row],[2]]*E$100</f>
        <v>1.114967355357448E-2</v>
      </c>
      <c r="N46" s="10">
        <f>Table1[[#This Row],[4]]*F$100</f>
        <v>1.3067148622301548E-2</v>
      </c>
      <c r="O46" s="10">
        <f>Table1[[#This Row],[5]]*G$100</f>
        <v>8.3899906715330333E-2</v>
      </c>
      <c r="P46" s="10">
        <f>Table1[[#This Row],[6]]*H$100</f>
        <v>7.6820283350414131E-2</v>
      </c>
      <c r="Q46" s="10">
        <f>Table1[[#This Row],[7]]*I$100</f>
        <v>0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>
        <v>46</v>
      </c>
      <c r="B47" s="11" t="s">
        <v>70</v>
      </c>
      <c r="C47" s="11" t="s">
        <v>71</v>
      </c>
      <c r="D47" s="11">
        <v>0.1</v>
      </c>
      <c r="E47" s="11">
        <v>0.24</v>
      </c>
      <c r="F47" s="11">
        <v>0.5</v>
      </c>
      <c r="G47" s="11">
        <v>0.55000000000000004</v>
      </c>
      <c r="H47" s="11">
        <v>0.15</v>
      </c>
      <c r="I47" s="11">
        <v>0</v>
      </c>
      <c r="J47" s="2">
        <f>K47*100/$K$2</f>
        <v>32.054049653357694</v>
      </c>
      <c r="K47" s="6">
        <f>SUM(L47:R47)*100</f>
        <v>26.762278762653303</v>
      </c>
      <c r="L47" s="10">
        <f>Table1[[#This Row],[1]]*D$100</f>
        <v>1.1217659367925532E-2</v>
      </c>
      <c r="M47" s="10">
        <f>Table1[[#This Row],[2]]*E$100</f>
        <v>2.229934710714896E-2</v>
      </c>
      <c r="N47" s="10">
        <f>Table1[[#This Row],[4]]*F$100</f>
        <v>0.10889290518584624</v>
      </c>
      <c r="O47" s="10">
        <f>Table1[[#This Row],[5]]*G$100</f>
        <v>9.228989738686337E-2</v>
      </c>
      <c r="P47" s="10">
        <f>Table1[[#This Row],[6]]*H$100</f>
        <v>3.2922978578748915E-2</v>
      </c>
      <c r="Q47" s="10">
        <f>Table1[[#This Row],[7]]*I$100</f>
        <v>0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>
        <v>47</v>
      </c>
      <c r="B48" s="11" t="s">
        <v>91</v>
      </c>
      <c r="C48" s="11" t="s">
        <v>92</v>
      </c>
      <c r="D48" s="11">
        <v>0.1</v>
      </c>
      <c r="E48" s="11">
        <v>0.87</v>
      </c>
      <c r="F48" s="11">
        <v>0.6</v>
      </c>
      <c r="G48" s="11">
        <v>0.15</v>
      </c>
      <c r="H48" s="11">
        <v>0</v>
      </c>
      <c r="I48" s="11">
        <v>0.1</v>
      </c>
      <c r="J48" s="2">
        <f>K48*100/$K$2</f>
        <v>31.964841879544831</v>
      </c>
      <c r="K48" s="6">
        <f>SUM(L48:R48)*100</f>
        <v>26.68779821069829</v>
      </c>
      <c r="L48" s="10">
        <f>Table1[[#This Row],[1]]*D$100</f>
        <v>1.1217659367925532E-2</v>
      </c>
      <c r="M48" s="10">
        <f>Table1[[#This Row],[2]]*E$100</f>
        <v>8.0835133263414988E-2</v>
      </c>
      <c r="N48" s="10">
        <f>Table1[[#This Row],[4]]*F$100</f>
        <v>0.13067148622301547</v>
      </c>
      <c r="O48" s="10">
        <f>Table1[[#This Row],[5]]*G$100</f>
        <v>2.5169972014599098E-2</v>
      </c>
      <c r="P48" s="10">
        <f>Table1[[#This Row],[6]]*H$100</f>
        <v>0</v>
      </c>
      <c r="Q48" s="10">
        <f>Table1[[#This Row],[7]]*I$100</f>
        <v>1.898373123802782E-2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>
        <v>48</v>
      </c>
      <c r="B49" s="11" t="s">
        <v>43</v>
      </c>
      <c r="C49" s="11" t="s">
        <v>80</v>
      </c>
      <c r="D49" s="11">
        <v>0</v>
      </c>
      <c r="E49" s="11">
        <v>0.37</v>
      </c>
      <c r="F49" s="11">
        <v>0.17</v>
      </c>
      <c r="G49" s="11">
        <v>0</v>
      </c>
      <c r="H49" s="11">
        <v>0</v>
      </c>
      <c r="I49" s="11">
        <v>1</v>
      </c>
      <c r="J49" s="2">
        <f>K49*100/$K$2</f>
        <v>31.289449913660146</v>
      </c>
      <c r="K49" s="6">
        <f>SUM(L49:R49)*100</f>
        <v>26.123906026698723</v>
      </c>
      <c r="L49" s="10">
        <f>Table1[[#This Row],[1]]*D$100</f>
        <v>0</v>
      </c>
      <c r="M49" s="10">
        <f>Table1[[#This Row],[2]]*E$100</f>
        <v>3.4378160123521316E-2</v>
      </c>
      <c r="N49" s="10">
        <f>Table1[[#This Row],[4]]*F$100</f>
        <v>3.7023587763187725E-2</v>
      </c>
      <c r="O49" s="10">
        <f>Table1[[#This Row],[5]]*G$100</f>
        <v>0</v>
      </c>
      <c r="P49" s="10">
        <f>Table1[[#This Row],[6]]*H$100</f>
        <v>0</v>
      </c>
      <c r="Q49" s="10">
        <f>Table1[[#This Row],[7]]*I$100</f>
        <v>0.18983731238027818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>
        <v>49</v>
      </c>
      <c r="B50" s="11" t="s">
        <v>98</v>
      </c>
      <c r="C50" s="11" t="s">
        <v>99</v>
      </c>
      <c r="D50" s="11">
        <v>0.6</v>
      </c>
      <c r="E50" s="11">
        <v>0.6</v>
      </c>
      <c r="F50" s="11">
        <v>0.17</v>
      </c>
      <c r="G50" s="11">
        <v>0</v>
      </c>
      <c r="H50" s="11">
        <v>0.45</v>
      </c>
      <c r="I50" s="11">
        <v>0</v>
      </c>
      <c r="J50" s="2">
        <f>K50*100/$K$2</f>
        <v>31.00292682532266</v>
      </c>
      <c r="K50" s="6">
        <f>SUM(L50:R50)*100</f>
        <v>25.884684747486009</v>
      </c>
      <c r="L50" s="10">
        <f>Table1[[#This Row],[1]]*D$100</f>
        <v>6.7305956207553183E-2</v>
      </c>
      <c r="M50" s="10">
        <f>Table1[[#This Row],[2]]*E$100</f>
        <v>5.5748367767872405E-2</v>
      </c>
      <c r="N50" s="10">
        <f>Table1[[#This Row],[4]]*F$100</f>
        <v>3.7023587763187725E-2</v>
      </c>
      <c r="O50" s="10">
        <f>Table1[[#This Row],[5]]*G$100</f>
        <v>0</v>
      </c>
      <c r="P50" s="10">
        <f>Table1[[#This Row],[6]]*H$100</f>
        <v>9.8768935736246746E-2</v>
      </c>
      <c r="Q50" s="10">
        <f>Table1[[#This Row],[7]]*I$100</f>
        <v>0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>
        <v>50</v>
      </c>
      <c r="B51" s="11" t="s">
        <v>189</v>
      </c>
      <c r="C51" s="11" t="s">
        <v>190</v>
      </c>
      <c r="D51" s="11">
        <v>0.2</v>
      </c>
      <c r="E51" s="11">
        <v>0.95</v>
      </c>
      <c r="F51" s="11">
        <v>0</v>
      </c>
      <c r="G51" s="11">
        <v>0.4</v>
      </c>
      <c r="H51" s="11">
        <v>0.3</v>
      </c>
      <c r="I51" s="11">
        <v>0</v>
      </c>
      <c r="J51" s="2">
        <f>K51*100/$K$2</f>
        <v>29.185080710031642</v>
      </c>
      <c r="K51" s="6">
        <f>SUM(L51:R51)*100</f>
        <v>24.366945023141113</v>
      </c>
      <c r="L51" s="10">
        <f>Table1[[#This Row],[1]]*D$100</f>
        <v>2.2435318735851063E-2</v>
      </c>
      <c r="M51" s="10">
        <f>Table1[[#This Row],[2]]*E$100</f>
        <v>8.8268248965797977E-2</v>
      </c>
      <c r="N51" s="10">
        <f>Table1[[#This Row],[4]]*F$100</f>
        <v>0</v>
      </c>
      <c r="O51" s="10">
        <f>Table1[[#This Row],[5]]*G$100</f>
        <v>6.7119925372264272E-2</v>
      </c>
      <c r="P51" s="10">
        <f>Table1[[#This Row],[6]]*H$100</f>
        <v>6.5845957157497831E-2</v>
      </c>
      <c r="Q51" s="10">
        <f>Table1[[#This Row],[7]]*I$100</f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>
        <v>51</v>
      </c>
      <c r="B52" s="11" t="s">
        <v>195</v>
      </c>
      <c r="C52" s="11" t="s">
        <v>193</v>
      </c>
      <c r="D52" s="11">
        <v>1</v>
      </c>
      <c r="E52" s="11">
        <v>0.12</v>
      </c>
      <c r="F52" s="11">
        <v>0.5</v>
      </c>
      <c r="G52" s="11">
        <v>0</v>
      </c>
      <c r="H52" s="11">
        <v>0</v>
      </c>
      <c r="I52" s="11">
        <v>0</v>
      </c>
      <c r="J52" s="2">
        <f>K52*100/$K$2</f>
        <v>27.81364378267126</v>
      </c>
      <c r="K52" s="6">
        <f>SUM(L52:R52)*100</f>
        <v>23.221917241867601</v>
      </c>
      <c r="L52" s="10">
        <f>Table1[[#This Row],[1]]*D$100</f>
        <v>0.11217659367925531</v>
      </c>
      <c r="M52" s="10">
        <f>Table1[[#This Row],[2]]*E$100</f>
        <v>1.114967355357448E-2</v>
      </c>
      <c r="N52" s="10">
        <f>Table1[[#This Row],[4]]*F$100</f>
        <v>0.10889290518584624</v>
      </c>
      <c r="O52" s="10">
        <f>Table1[[#This Row],[5]]*G$100</f>
        <v>0</v>
      </c>
      <c r="P52" s="10">
        <f>Table1[[#This Row],[6]]*H$100</f>
        <v>0</v>
      </c>
      <c r="Q52" s="10">
        <f>Table1[[#This Row],[7]]*I$100</f>
        <v>0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>
        <v>52</v>
      </c>
      <c r="B53" s="11" t="s">
        <v>191</v>
      </c>
      <c r="C53" s="11" t="s">
        <v>192</v>
      </c>
      <c r="D53" s="11">
        <v>0</v>
      </c>
      <c r="E53" s="11">
        <v>0</v>
      </c>
      <c r="F53" s="11">
        <v>0.11</v>
      </c>
      <c r="G53" s="11">
        <v>0.05</v>
      </c>
      <c r="H53" s="11">
        <v>0</v>
      </c>
      <c r="I53" s="11">
        <v>1</v>
      </c>
      <c r="J53" s="2">
        <f>K53*100/$K$2</f>
        <v>26.611667741657801</v>
      </c>
      <c r="K53" s="6">
        <f>SUM(L53:R53)*100</f>
        <v>22.218374219269737</v>
      </c>
      <c r="L53" s="10">
        <f>Table1[[#This Row],[1]]*D$100</f>
        <v>0</v>
      </c>
      <c r="M53" s="10">
        <f>Table1[[#This Row],[2]]*E$100</f>
        <v>0</v>
      </c>
      <c r="N53" s="10">
        <f>Table1[[#This Row],[4]]*F$100</f>
        <v>2.3956439140886174E-2</v>
      </c>
      <c r="O53" s="10">
        <f>Table1[[#This Row],[5]]*G$100</f>
        <v>8.389990671533034E-3</v>
      </c>
      <c r="P53" s="10">
        <f>Table1[[#This Row],[6]]*H$100</f>
        <v>0</v>
      </c>
      <c r="Q53" s="10">
        <f>Table1[[#This Row],[7]]*I$100</f>
        <v>0.18983731238027818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>
        <v>53</v>
      </c>
      <c r="B54" s="11" t="s">
        <v>85</v>
      </c>
      <c r="C54" s="11" t="s">
        <v>86</v>
      </c>
      <c r="D54" s="11">
        <v>1</v>
      </c>
      <c r="E54" s="11">
        <v>0.36</v>
      </c>
      <c r="F54" s="11">
        <v>0.33</v>
      </c>
      <c r="G54" s="11">
        <v>0</v>
      </c>
      <c r="H54" s="11">
        <v>0</v>
      </c>
      <c r="I54" s="11">
        <v>0</v>
      </c>
      <c r="J54" s="2">
        <f>K54*100/$K$2</f>
        <v>26.050073702251623</v>
      </c>
      <c r="K54" s="6">
        <f>SUM(L54:R54)*100</f>
        <v>21.74949317626373</v>
      </c>
      <c r="L54" s="10">
        <f>Table1[[#This Row],[1]]*D$100</f>
        <v>0.11217659367925531</v>
      </c>
      <c r="M54" s="10">
        <f>Table1[[#This Row],[2]]*E$100</f>
        <v>3.3449020660723444E-2</v>
      </c>
      <c r="N54" s="10">
        <f>Table1[[#This Row],[4]]*F$100</f>
        <v>7.1869317422658521E-2</v>
      </c>
      <c r="O54" s="10">
        <f>Table1[[#This Row],[5]]*G$100</f>
        <v>0</v>
      </c>
      <c r="P54" s="10">
        <f>Table1[[#This Row],[6]]*H$100</f>
        <v>0</v>
      </c>
      <c r="Q54" s="10">
        <f>Table1[[#This Row],[7]]*I$100</f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>
        <v>54</v>
      </c>
      <c r="B55" s="11" t="s">
        <v>109</v>
      </c>
      <c r="C55" s="11" t="s">
        <v>136</v>
      </c>
      <c r="D55" s="11">
        <v>0.6</v>
      </c>
      <c r="E55" s="11">
        <v>0.7</v>
      </c>
      <c r="F55" s="11">
        <v>0.17</v>
      </c>
      <c r="G55" s="11">
        <v>0.15</v>
      </c>
      <c r="H55" s="11">
        <v>0</v>
      </c>
      <c r="I55" s="11">
        <v>0.1</v>
      </c>
      <c r="J55" s="2">
        <f>K55*100/$K$2</f>
        <v>25.574343699087351</v>
      </c>
      <c r="K55" s="6">
        <f>SUM(L55:R55)*100</f>
        <v>21.352300961921898</v>
      </c>
      <c r="L55" s="10">
        <f>Table1[[#This Row],[1]]*D$100</f>
        <v>6.7305956207553183E-2</v>
      </c>
      <c r="M55" s="10">
        <f>Table1[[#This Row],[2]]*E$100</f>
        <v>6.5039762395851131E-2</v>
      </c>
      <c r="N55" s="10">
        <f>Table1[[#This Row],[4]]*F$100</f>
        <v>3.7023587763187725E-2</v>
      </c>
      <c r="O55" s="10">
        <f>Table1[[#This Row],[5]]*G$100</f>
        <v>2.5169972014599098E-2</v>
      </c>
      <c r="P55" s="10">
        <f>Table1[[#This Row],[6]]*H$100</f>
        <v>0</v>
      </c>
      <c r="Q55" s="10">
        <f>Table1[[#This Row],[7]]*I$100</f>
        <v>1.898373123802782E-2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>
        <v>55</v>
      </c>
      <c r="B56" s="11" t="s">
        <v>21</v>
      </c>
      <c r="C56" s="11" t="s">
        <v>22</v>
      </c>
      <c r="D56" s="11">
        <v>0</v>
      </c>
      <c r="E56" s="11">
        <v>0.47</v>
      </c>
      <c r="F56" s="11">
        <v>0.5</v>
      </c>
      <c r="G56" s="11">
        <v>0.1</v>
      </c>
      <c r="H56" s="11">
        <v>0.15</v>
      </c>
      <c r="I56" s="11">
        <v>0</v>
      </c>
      <c r="J56" s="2">
        <f>K56*100/$K$2</f>
        <v>24.225985645028114</v>
      </c>
      <c r="K56" s="6">
        <f>SUM(L56:R56)*100</f>
        <v>20.226541985916128</v>
      </c>
      <c r="L56" s="10">
        <f>Table1[[#This Row],[1]]*D$100</f>
        <v>0</v>
      </c>
      <c r="M56" s="10">
        <f>Table1[[#This Row],[2]]*E$100</f>
        <v>4.3669554751500049E-2</v>
      </c>
      <c r="N56" s="10">
        <f>Table1[[#This Row],[4]]*F$100</f>
        <v>0.10889290518584624</v>
      </c>
      <c r="O56" s="10">
        <f>Table1[[#This Row],[5]]*G$100</f>
        <v>1.6779981343066068E-2</v>
      </c>
      <c r="P56" s="10">
        <f>Table1[[#This Row],[6]]*H$100</f>
        <v>3.2922978578748915E-2</v>
      </c>
      <c r="Q56" s="10">
        <f>Table1[[#This Row],[7]]*I$100</f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>
        <v>56</v>
      </c>
      <c r="B57" s="11" t="s">
        <v>65</v>
      </c>
      <c r="C57" s="11" t="s">
        <v>66</v>
      </c>
      <c r="D57" s="11">
        <v>1</v>
      </c>
      <c r="E57" s="11">
        <v>0.56999999999999995</v>
      </c>
      <c r="F57" s="11">
        <v>0</v>
      </c>
      <c r="G57" s="11">
        <v>0.1</v>
      </c>
      <c r="H57" s="11">
        <v>0</v>
      </c>
      <c r="I57" s="11">
        <v>0.1</v>
      </c>
      <c r="J57" s="2">
        <f>K57*100/$K$2</f>
        <v>24.062595270054274</v>
      </c>
      <c r="K57" s="6">
        <f>SUM(L57:R57)*100</f>
        <v>20.090125563982799</v>
      </c>
      <c r="L57" s="10">
        <f>Table1[[#This Row],[1]]*D$100</f>
        <v>0.11217659367925531</v>
      </c>
      <c r="M57" s="10">
        <f>Table1[[#This Row],[2]]*E$100</f>
        <v>5.2960949379478782E-2</v>
      </c>
      <c r="N57" s="10">
        <f>Table1[[#This Row],[4]]*F$100</f>
        <v>0</v>
      </c>
      <c r="O57" s="10">
        <f>Table1[[#This Row],[5]]*G$100</f>
        <v>1.6779981343066068E-2</v>
      </c>
      <c r="P57" s="10">
        <f>Table1[[#This Row],[6]]*H$100</f>
        <v>0</v>
      </c>
      <c r="Q57" s="10">
        <f>Table1[[#This Row],[7]]*I$100</f>
        <v>1.898373123802782E-2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>
        <v>57</v>
      </c>
      <c r="B58" s="11" t="s">
        <v>93</v>
      </c>
      <c r="C58" s="11" t="s">
        <v>94</v>
      </c>
      <c r="D58" s="11">
        <v>0.1</v>
      </c>
      <c r="E58" s="11">
        <v>0</v>
      </c>
      <c r="F58" s="11">
        <v>0.5</v>
      </c>
      <c r="G58" s="11">
        <v>0</v>
      </c>
      <c r="H58" s="11">
        <v>0.15</v>
      </c>
      <c r="I58" s="11">
        <v>0.2</v>
      </c>
      <c r="J58" s="2">
        <f>K58*100/$K$2</f>
        <v>22.876810199594402</v>
      </c>
      <c r="K58" s="6">
        <f>SUM(L58:R58)*100</f>
        <v>19.100100560857634</v>
      </c>
      <c r="L58" s="10">
        <f>Table1[[#This Row],[1]]*D$100</f>
        <v>1.1217659367925532E-2</v>
      </c>
      <c r="M58" s="10">
        <f>Table1[[#This Row],[2]]*E$100</f>
        <v>0</v>
      </c>
      <c r="N58" s="10">
        <f>Table1[[#This Row],[4]]*F$100</f>
        <v>0.10889290518584624</v>
      </c>
      <c r="O58" s="10">
        <f>Table1[[#This Row],[5]]*G$100</f>
        <v>0</v>
      </c>
      <c r="P58" s="10">
        <f>Table1[[#This Row],[6]]*H$100</f>
        <v>3.2922978578748915E-2</v>
      </c>
      <c r="Q58" s="10">
        <f>Table1[[#This Row],[7]]*I$100</f>
        <v>3.796746247605564E-2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>
        <v>58</v>
      </c>
      <c r="B59" s="11" t="s">
        <v>77</v>
      </c>
      <c r="C59" s="11" t="s">
        <v>78</v>
      </c>
      <c r="D59" s="11">
        <v>0.6</v>
      </c>
      <c r="E59" s="11">
        <v>0.55000000000000004</v>
      </c>
      <c r="F59" s="11">
        <v>0</v>
      </c>
      <c r="G59" s="11">
        <v>0.15</v>
      </c>
      <c r="H59" s="11">
        <v>0.1</v>
      </c>
      <c r="I59" s="11">
        <v>0.1</v>
      </c>
      <c r="J59" s="2">
        <f>K59*100/$K$2</f>
        <v>22.099479049161111</v>
      </c>
      <c r="K59" s="6">
        <f>SUM(L59:R59)*100</f>
        <v>18.451098229989576</v>
      </c>
      <c r="L59" s="10">
        <f>Table1[[#This Row],[1]]*D$100</f>
        <v>6.7305956207553183E-2</v>
      </c>
      <c r="M59" s="10">
        <f>Table1[[#This Row],[2]]*E$100</f>
        <v>5.1102670453883045E-2</v>
      </c>
      <c r="N59" s="10">
        <f>Table1[[#This Row],[4]]*F$100</f>
        <v>0</v>
      </c>
      <c r="O59" s="10">
        <f>Table1[[#This Row],[5]]*G$100</f>
        <v>2.5169972014599098E-2</v>
      </c>
      <c r="P59" s="10">
        <f>Table1[[#This Row],[6]]*H$100</f>
        <v>2.1948652385832611E-2</v>
      </c>
      <c r="Q59" s="10">
        <f>Table1[[#This Row],[7]]*I$100</f>
        <v>1.898373123802782E-2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>
        <v>59</v>
      </c>
      <c r="B60" s="11" t="s">
        <v>89</v>
      </c>
      <c r="C60" s="11" t="s">
        <v>106</v>
      </c>
      <c r="D60" s="11">
        <v>0</v>
      </c>
      <c r="E60" s="11">
        <v>0.6</v>
      </c>
      <c r="F60" s="11">
        <v>0.5</v>
      </c>
      <c r="G60" s="11">
        <v>0.1</v>
      </c>
      <c r="H60" s="11">
        <v>0</v>
      </c>
      <c r="I60" s="11">
        <v>0</v>
      </c>
      <c r="J60" s="2">
        <f>K60*100/$K$2</f>
        <v>21.729412300714795</v>
      </c>
      <c r="K60" s="6">
        <f>SUM(L60:R60)*100</f>
        <v>18.142125429678472</v>
      </c>
      <c r="L60" s="10">
        <f>Table1[[#This Row],[1]]*D$100</f>
        <v>0</v>
      </c>
      <c r="M60" s="10">
        <f>Table1[[#This Row],[2]]*E$100</f>
        <v>5.5748367767872405E-2</v>
      </c>
      <c r="N60" s="10">
        <f>Table1[[#This Row],[4]]*F$100</f>
        <v>0.10889290518584624</v>
      </c>
      <c r="O60" s="10">
        <f>Table1[[#This Row],[5]]*G$100</f>
        <v>1.6779981343066068E-2</v>
      </c>
      <c r="P60" s="10">
        <f>Table1[[#This Row],[6]]*H$100</f>
        <v>0</v>
      </c>
      <c r="Q60" s="10">
        <f>Table1[[#This Row],[7]]*I$100</f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>
        <v>60</v>
      </c>
      <c r="B61" s="11" t="s">
        <v>24</v>
      </c>
      <c r="C61" s="11" t="s">
        <v>25</v>
      </c>
      <c r="D61" s="11">
        <v>0.2</v>
      </c>
      <c r="E61" s="11">
        <v>0.62</v>
      </c>
      <c r="F61" s="11">
        <v>0.17</v>
      </c>
      <c r="G61" s="11">
        <v>0</v>
      </c>
      <c r="H61" s="11">
        <v>0.2</v>
      </c>
      <c r="I61" s="11">
        <v>0.1</v>
      </c>
      <c r="J61" s="2">
        <f>K61*100/$K$2</f>
        <v>21.552786877360131</v>
      </c>
      <c r="K61" s="6">
        <f>SUM(L61:R61)*100</f>
        <v>17.994658920220001</v>
      </c>
      <c r="L61" s="10">
        <f>Table1[[#This Row],[1]]*D$100</f>
        <v>2.2435318735851063E-2</v>
      </c>
      <c r="M61" s="10">
        <f>Table1[[#This Row],[2]]*E$100</f>
        <v>5.7606646693468155E-2</v>
      </c>
      <c r="N61" s="10">
        <f>Table1[[#This Row],[4]]*F$100</f>
        <v>3.7023587763187725E-2</v>
      </c>
      <c r="O61" s="10">
        <f>Table1[[#This Row],[5]]*G$100</f>
        <v>0</v>
      </c>
      <c r="P61" s="10">
        <f>Table1[[#This Row],[6]]*H$100</f>
        <v>4.3897304771665223E-2</v>
      </c>
      <c r="Q61" s="10">
        <f>Table1[[#This Row],[7]]*I$100</f>
        <v>1.898373123802782E-2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>
        <v>61</v>
      </c>
      <c r="B62" s="11" t="s">
        <v>161</v>
      </c>
      <c r="C62" s="11" t="s">
        <v>162</v>
      </c>
      <c r="D62" s="11">
        <v>0.45</v>
      </c>
      <c r="E62" s="11">
        <v>0.15</v>
      </c>
      <c r="F62" s="11">
        <v>0</v>
      </c>
      <c r="G62" s="11">
        <v>0.55000000000000004</v>
      </c>
      <c r="H62" s="11">
        <v>0</v>
      </c>
      <c r="I62" s="11">
        <v>0.1</v>
      </c>
      <c r="J62" s="2">
        <f>K62*100/$K$2</f>
        <v>21.042983861017039</v>
      </c>
      <c r="K62" s="6">
        <f>SUM(L62:R62)*100</f>
        <v>17.56901877225242</v>
      </c>
      <c r="L62" s="10">
        <f>Table1[[#This Row],[1]]*D$100</f>
        <v>5.0479467155664891E-2</v>
      </c>
      <c r="M62" s="10">
        <f>Table1[[#This Row],[2]]*E$100</f>
        <v>1.3937091941968101E-2</v>
      </c>
      <c r="N62" s="10">
        <f>Table1[[#This Row],[4]]*F$100</f>
        <v>0</v>
      </c>
      <c r="O62" s="10">
        <f>Table1[[#This Row],[5]]*G$100</f>
        <v>9.228989738686337E-2</v>
      </c>
      <c r="P62" s="10">
        <f>Table1[[#This Row],[6]]*H$100</f>
        <v>0</v>
      </c>
      <c r="Q62" s="10">
        <f>Table1[[#This Row],[7]]*I$100</f>
        <v>1.898373123802782E-2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>
        <v>62</v>
      </c>
      <c r="B63" s="11" t="s">
        <v>5</v>
      </c>
      <c r="C63" s="11" t="s">
        <v>23</v>
      </c>
      <c r="D63" s="11">
        <v>0</v>
      </c>
      <c r="E63" s="11">
        <v>0.62</v>
      </c>
      <c r="F63" s="11">
        <v>0.17</v>
      </c>
      <c r="G63" s="11">
        <v>0.3</v>
      </c>
      <c r="H63" s="11">
        <v>0</v>
      </c>
      <c r="I63" s="11">
        <v>0.1</v>
      </c>
      <c r="J63" s="2">
        <f>K63*100/$K$2</f>
        <v>19.637291763380464</v>
      </c>
      <c r="K63" s="6">
        <f>SUM(L63:R63)*100</f>
        <v>16.395390972388192</v>
      </c>
      <c r="L63" s="10">
        <f>Table1[[#This Row],[1]]*D$100</f>
        <v>0</v>
      </c>
      <c r="M63" s="10">
        <f>Table1[[#This Row],[2]]*E$100</f>
        <v>5.7606646693468155E-2</v>
      </c>
      <c r="N63" s="10">
        <f>Table1[[#This Row],[4]]*F$100</f>
        <v>3.7023587763187725E-2</v>
      </c>
      <c r="O63" s="10">
        <f>Table1[[#This Row],[5]]*G$100</f>
        <v>5.0339944029198197E-2</v>
      </c>
      <c r="P63" s="10">
        <f>Table1[[#This Row],[6]]*H$100</f>
        <v>0</v>
      </c>
      <c r="Q63" s="10">
        <f>Table1[[#This Row],[7]]*I$100</f>
        <v>1.898373123802782E-2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>
        <v>63</v>
      </c>
      <c r="B64" s="11" t="s">
        <v>198</v>
      </c>
      <c r="C64" s="11" t="s">
        <v>199</v>
      </c>
      <c r="D64" s="11">
        <v>0</v>
      </c>
      <c r="E64" s="11">
        <v>1</v>
      </c>
      <c r="F64" s="11">
        <v>0</v>
      </c>
      <c r="G64" s="11">
        <v>0.25</v>
      </c>
      <c r="H64" s="11">
        <v>0</v>
      </c>
      <c r="I64" s="11">
        <v>0.1</v>
      </c>
      <c r="J64" s="7">
        <f>K64*100/$K$2</f>
        <v>18.426829952970614</v>
      </c>
      <c r="K64" s="6">
        <f>SUM(L64:R64)*100</f>
        <v>15.384763087548034</v>
      </c>
      <c r="L64" s="10">
        <f>Table1[[#This Row],[1]]*D$100</f>
        <v>0</v>
      </c>
      <c r="M64" s="10">
        <f>Table1[[#This Row],[2]]*E$100</f>
        <v>9.2913946279787343E-2</v>
      </c>
      <c r="N64" s="10">
        <f>Table1[[#This Row],[4]]*F$100</f>
        <v>0</v>
      </c>
      <c r="O64" s="10">
        <f>Table1[[#This Row],[5]]*G$100</f>
        <v>4.1949953357665166E-2</v>
      </c>
      <c r="P64" s="10">
        <f>Table1[[#This Row],[6]]*H$100</f>
        <v>0</v>
      </c>
      <c r="Q64" s="10">
        <f>Table1[[#This Row],[7]]*I$100</f>
        <v>1.898373123802782E-2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>
        <v>64</v>
      </c>
      <c r="B65" s="11" t="s">
        <v>196</v>
      </c>
      <c r="C65" s="11" t="s">
        <v>197</v>
      </c>
      <c r="D65" s="11">
        <v>0.2</v>
      </c>
      <c r="E65" s="11">
        <v>0.6</v>
      </c>
      <c r="F65" s="11">
        <v>0.06</v>
      </c>
      <c r="G65" s="11">
        <v>0</v>
      </c>
      <c r="H65" s="11">
        <v>0.15</v>
      </c>
      <c r="I65" s="11">
        <v>0.1</v>
      </c>
      <c r="J65" s="6">
        <f>K65*100/$K$2</f>
        <v>17.146443673746433</v>
      </c>
      <c r="K65" s="6">
        <f>SUM(L65:R65)*100</f>
        <v>14.315754494280174</v>
      </c>
      <c r="L65" s="10">
        <f>Table1[[#This Row],[1]]*D$100</f>
        <v>2.2435318735851063E-2</v>
      </c>
      <c r="M65" s="10">
        <f>Table1[[#This Row],[2]]*E$100</f>
        <v>5.5748367767872405E-2</v>
      </c>
      <c r="N65" s="10">
        <f>Table1[[#This Row],[4]]*F$100</f>
        <v>1.3067148622301548E-2</v>
      </c>
      <c r="O65" s="10">
        <f>Table1[[#This Row],[5]]*G$100</f>
        <v>0</v>
      </c>
      <c r="P65" s="10">
        <f>Table1[[#This Row],[6]]*H$100</f>
        <v>3.2922978578748915E-2</v>
      </c>
      <c r="Q65" s="10">
        <f>Table1[[#This Row],[7]]*I$100</f>
        <v>1.898373123802782E-2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>
        <v>65</v>
      </c>
      <c r="B66" s="11" t="s">
        <v>146</v>
      </c>
      <c r="C66" s="11" t="s">
        <v>147</v>
      </c>
      <c r="D66" s="11">
        <v>0.1</v>
      </c>
      <c r="E66" s="11">
        <v>0.5</v>
      </c>
      <c r="F66" s="11">
        <v>0.11</v>
      </c>
      <c r="G66" s="11">
        <v>0.05</v>
      </c>
      <c r="H66" s="11">
        <v>0.1</v>
      </c>
      <c r="I66" s="11">
        <v>0.1</v>
      </c>
      <c r="J66" s="2">
        <f>K66*100/$K$2</f>
        <v>15.684719136952424</v>
      </c>
      <c r="K66" s="6">
        <f>SUM(L66:R66)*100</f>
        <v>13.095344594409886</v>
      </c>
      <c r="L66" s="10">
        <f>Table1[[#This Row],[1]]*D$100</f>
        <v>1.1217659367925532E-2</v>
      </c>
      <c r="M66" s="10">
        <f>Table1[[#This Row],[2]]*E$100</f>
        <v>4.6456973139893672E-2</v>
      </c>
      <c r="N66" s="10">
        <f>Table1[[#This Row],[4]]*F$100</f>
        <v>2.3956439140886174E-2</v>
      </c>
      <c r="O66" s="10">
        <f>Table1[[#This Row],[5]]*G$100</f>
        <v>8.389990671533034E-3</v>
      </c>
      <c r="P66" s="10">
        <f>Table1[[#This Row],[6]]*H$100</f>
        <v>2.1948652385832611E-2</v>
      </c>
      <c r="Q66" s="10">
        <f>Table1[[#This Row],[7]]*I$100</f>
        <v>1.898373123802782E-2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>
        <v>66</v>
      </c>
      <c r="B67" s="11" t="s">
        <v>3</v>
      </c>
      <c r="C67" s="11" t="s">
        <v>4</v>
      </c>
      <c r="D67" s="11">
        <v>0</v>
      </c>
      <c r="E67" s="11">
        <v>0.37</v>
      </c>
      <c r="F67" s="11">
        <v>0.05</v>
      </c>
      <c r="G67" s="11">
        <v>0.15</v>
      </c>
      <c r="H67" s="11">
        <v>0</v>
      </c>
      <c r="I67" s="11">
        <v>0.3</v>
      </c>
      <c r="J67" s="2">
        <f>K67*100/$K$2</f>
        <v>15.257747931839251</v>
      </c>
      <c r="K67" s="6">
        <f>SUM(L67:R67)*100</f>
        <v>12.73886163707885</v>
      </c>
      <c r="L67" s="10">
        <f>Table1[[#This Row],[1]]*D$100</f>
        <v>0</v>
      </c>
      <c r="M67" s="10">
        <f>Table1[[#This Row],[2]]*E$100</f>
        <v>3.4378160123521316E-2</v>
      </c>
      <c r="N67" s="10">
        <f>Table1[[#This Row],[4]]*F$100</f>
        <v>1.0889290518584624E-2</v>
      </c>
      <c r="O67" s="10">
        <f>Table1[[#This Row],[5]]*G$100</f>
        <v>2.5169972014599098E-2</v>
      </c>
      <c r="P67" s="10">
        <f>Table1[[#This Row],[6]]*H$100</f>
        <v>0</v>
      </c>
      <c r="Q67" s="10">
        <f>Table1[[#This Row],[7]]*I$100</f>
        <v>5.6951193714083449E-2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>
        <v>67</v>
      </c>
      <c r="B68" s="11" t="s">
        <v>171</v>
      </c>
      <c r="C68" s="11" t="s">
        <v>177</v>
      </c>
      <c r="D68" s="11">
        <v>0.2</v>
      </c>
      <c r="E68" s="11">
        <v>0</v>
      </c>
      <c r="F68" s="11">
        <v>0.33</v>
      </c>
      <c r="G68" s="11">
        <v>0</v>
      </c>
      <c r="H68" s="11">
        <v>0.15</v>
      </c>
      <c r="I68" s="11">
        <v>0</v>
      </c>
      <c r="J68" s="2">
        <f>K68*100/$K$2</f>
        <v>15.238464243775125</v>
      </c>
      <c r="K68" s="6">
        <f>SUM(L68:R68)*100</f>
        <v>12.722761473725852</v>
      </c>
      <c r="L68" s="10">
        <f>Table1[[#This Row],[1]]*D$100</f>
        <v>2.2435318735851063E-2</v>
      </c>
      <c r="M68" s="10">
        <f>Table1[[#This Row],[2]]*E$100</f>
        <v>0</v>
      </c>
      <c r="N68" s="10">
        <f>Table1[[#This Row],[4]]*F$100</f>
        <v>7.1869317422658521E-2</v>
      </c>
      <c r="O68" s="10">
        <f>Table1[[#This Row],[5]]*G$100</f>
        <v>0</v>
      </c>
      <c r="P68" s="10">
        <f>Table1[[#This Row],[6]]*H$100</f>
        <v>3.2922978578748915E-2</v>
      </c>
      <c r="Q68" s="10">
        <f>Table1[[#This Row],[7]]*I$100</f>
        <v>0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>
        <v>68</v>
      </c>
      <c r="B69" s="11" t="s">
        <v>95</v>
      </c>
      <c r="C69" s="11" t="s">
        <v>96</v>
      </c>
      <c r="D69" s="11">
        <v>0</v>
      </c>
      <c r="E69" s="11">
        <v>0.7</v>
      </c>
      <c r="F69" s="11">
        <v>0.17</v>
      </c>
      <c r="G69" s="11">
        <v>0</v>
      </c>
      <c r="H69" s="11">
        <v>0</v>
      </c>
      <c r="I69" s="11">
        <v>0.1</v>
      </c>
      <c r="J69" s="2">
        <f>K69*100/$K$2</f>
        <v>14.498201711097206</v>
      </c>
      <c r="K69" s="6">
        <f>SUM(L69:R69)*100</f>
        <v>12.104708139706668</v>
      </c>
      <c r="L69" s="10">
        <f>Table1[[#This Row],[1]]*D$100</f>
        <v>0</v>
      </c>
      <c r="M69" s="10">
        <f>Table1[[#This Row],[2]]*E$100</f>
        <v>6.5039762395851131E-2</v>
      </c>
      <c r="N69" s="10">
        <f>Table1[[#This Row],[4]]*F$100</f>
        <v>3.7023587763187725E-2</v>
      </c>
      <c r="O69" s="10">
        <f>Table1[[#This Row],[5]]*G$100</f>
        <v>0</v>
      </c>
      <c r="P69" s="10">
        <f>Table1[[#This Row],[6]]*H$100</f>
        <v>0</v>
      </c>
      <c r="Q69" s="10">
        <f>Table1[[#This Row],[7]]*I$100</f>
        <v>1.898373123802782E-2</v>
      </c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>
        <v>69</v>
      </c>
      <c r="B70" s="11" t="s">
        <v>39</v>
      </c>
      <c r="C70" s="11" t="s">
        <v>79</v>
      </c>
      <c r="D70" s="11">
        <v>0.8</v>
      </c>
      <c r="E70" s="11">
        <v>0.32</v>
      </c>
      <c r="F70" s="11">
        <v>0</v>
      </c>
      <c r="G70" s="11">
        <v>0</v>
      </c>
      <c r="H70" s="11">
        <v>0</v>
      </c>
      <c r="I70" s="11">
        <v>0</v>
      </c>
      <c r="J70" s="2">
        <f>K70*100/$K$2</f>
        <v>14.309757237672429</v>
      </c>
      <c r="K70" s="6">
        <f>SUM(L70:R70)*100</f>
        <v>11.94737377529362</v>
      </c>
      <c r="L70" s="10">
        <f>Table1[[#This Row],[1]]*D$100</f>
        <v>8.9741274943404253E-2</v>
      </c>
      <c r="M70" s="10">
        <f>Table1[[#This Row],[2]]*E$100</f>
        <v>2.973246280953195E-2</v>
      </c>
      <c r="N70" s="10">
        <f>Table1[[#This Row],[4]]*F$100</f>
        <v>0</v>
      </c>
      <c r="O70" s="10">
        <f>Table1[[#This Row],[5]]*G$100</f>
        <v>0</v>
      </c>
      <c r="P70" s="10">
        <f>Table1[[#This Row],[6]]*H$100</f>
        <v>0</v>
      </c>
      <c r="Q70" s="10">
        <f>Table1[[#This Row],[7]]*I$100</f>
        <v>0</v>
      </c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>
        <v>70</v>
      </c>
      <c r="B71" s="11" t="s">
        <v>41</v>
      </c>
      <c r="C71" s="11" t="s">
        <v>42</v>
      </c>
      <c r="D71" s="11">
        <v>0.1</v>
      </c>
      <c r="E71" s="11">
        <v>0.75</v>
      </c>
      <c r="F71" s="11">
        <v>0.17</v>
      </c>
      <c r="G71" s="11">
        <v>0</v>
      </c>
      <c r="H71" s="11">
        <v>0</v>
      </c>
      <c r="I71" s="11">
        <v>0</v>
      </c>
      <c r="J71" s="2">
        <f>K71*100/$K$2</f>
        <v>14.124464325556271</v>
      </c>
      <c r="K71" s="6">
        <f>SUM(L71:R71)*100</f>
        <v>11.792670684095377</v>
      </c>
      <c r="L71" s="10">
        <f>Table1[[#This Row],[1]]*D$100</f>
        <v>1.1217659367925532E-2</v>
      </c>
      <c r="M71" s="10">
        <f>Table1[[#This Row],[2]]*E$100</f>
        <v>6.9685459709840511E-2</v>
      </c>
      <c r="N71" s="10">
        <f>Table1[[#This Row],[4]]*F$100</f>
        <v>3.7023587763187725E-2</v>
      </c>
      <c r="O71" s="10">
        <f>Table1[[#This Row],[5]]*G$100</f>
        <v>0</v>
      </c>
      <c r="P71" s="10">
        <f>Table1[[#This Row],[6]]*H$100</f>
        <v>0</v>
      </c>
      <c r="Q71" s="10">
        <f>Table1[[#This Row],[7]]*I$100</f>
        <v>0</v>
      </c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>
        <v>71</v>
      </c>
      <c r="B72" s="11" t="s">
        <v>72</v>
      </c>
      <c r="C72" s="11" t="s">
        <v>73</v>
      </c>
      <c r="D72" s="11">
        <v>0</v>
      </c>
      <c r="E72" s="11">
        <v>0.87</v>
      </c>
      <c r="F72" s="11">
        <v>0.17</v>
      </c>
      <c r="G72" s="11">
        <v>0</v>
      </c>
      <c r="H72" s="11">
        <v>0</v>
      </c>
      <c r="I72" s="11">
        <v>0</v>
      </c>
      <c r="J72" s="2">
        <f>K72*100/$K$2</f>
        <v>14.116321443971865</v>
      </c>
      <c r="K72" s="6">
        <f>SUM(L72:R72)*100</f>
        <v>11.785872102660273</v>
      </c>
      <c r="L72" s="10">
        <f>Table1[[#This Row],[1]]*D$100</f>
        <v>0</v>
      </c>
      <c r="M72" s="10">
        <f>Table1[[#This Row],[2]]*E$100</f>
        <v>8.0835133263414988E-2</v>
      </c>
      <c r="N72" s="10">
        <f>Table1[[#This Row],[4]]*F$100</f>
        <v>3.7023587763187725E-2</v>
      </c>
      <c r="O72" s="10">
        <f>Table1[[#This Row],[5]]*G$100</f>
        <v>0</v>
      </c>
      <c r="P72" s="10">
        <f>Table1[[#This Row],[6]]*H$100</f>
        <v>0</v>
      </c>
      <c r="Q72" s="10">
        <f>Table1[[#This Row],[7]]*I$100</f>
        <v>0</v>
      </c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>
        <v>72</v>
      </c>
      <c r="B73" s="11" t="s">
        <v>33</v>
      </c>
      <c r="C73" s="11" t="s">
        <v>34</v>
      </c>
      <c r="D73" s="11">
        <v>0</v>
      </c>
      <c r="E73" s="11">
        <v>0.62</v>
      </c>
      <c r="F73" s="11">
        <v>0.15</v>
      </c>
      <c r="G73" s="11">
        <v>0.05</v>
      </c>
      <c r="H73" s="11">
        <v>0</v>
      </c>
      <c r="I73" s="11">
        <v>0.1</v>
      </c>
      <c r="J73" s="2">
        <f>K73*100/$K$2</f>
        <v>14.091111467467195</v>
      </c>
      <c r="K73" s="6">
        <f>SUM(L73:R73)*100</f>
        <v>11.76482401587829</v>
      </c>
      <c r="L73" s="10">
        <f>Table1[[#This Row],[1]]*D$100</f>
        <v>0</v>
      </c>
      <c r="M73" s="10">
        <f>Table1[[#This Row],[2]]*E$100</f>
        <v>5.7606646693468155E-2</v>
      </c>
      <c r="N73" s="10">
        <f>Table1[[#This Row],[4]]*F$100</f>
        <v>3.2667871555753868E-2</v>
      </c>
      <c r="O73" s="10">
        <f>Table1[[#This Row],[5]]*G$100</f>
        <v>8.389990671533034E-3</v>
      </c>
      <c r="P73" s="10">
        <f>Table1[[#This Row],[6]]*H$100</f>
        <v>0</v>
      </c>
      <c r="Q73" s="10">
        <f>Table1[[#This Row],[7]]*I$100</f>
        <v>1.898373123802782E-2</v>
      </c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>
        <v>73</v>
      </c>
      <c r="B74" s="11" t="s">
        <v>33</v>
      </c>
      <c r="C74" s="11" t="s">
        <v>56</v>
      </c>
      <c r="D74" s="11">
        <v>0.5</v>
      </c>
      <c r="E74" s="11">
        <v>0.37</v>
      </c>
      <c r="F74" s="11">
        <v>0.12</v>
      </c>
      <c r="G74" s="11">
        <v>0</v>
      </c>
      <c r="H74" s="11">
        <v>0</v>
      </c>
      <c r="I74" s="11">
        <v>0</v>
      </c>
      <c r="J74" s="2">
        <f>K74*100/$K$2</f>
        <v>13.965650676241928</v>
      </c>
      <c r="K74" s="6">
        <f>SUM(L74:R74)*100</f>
        <v>11.660075420775208</v>
      </c>
      <c r="L74" s="10">
        <f>Table1[[#This Row],[1]]*D$100</f>
        <v>5.6088296839627655E-2</v>
      </c>
      <c r="M74" s="10">
        <f>Table1[[#This Row],[2]]*E$100</f>
        <v>3.4378160123521316E-2</v>
      </c>
      <c r="N74" s="10">
        <f>Table1[[#This Row],[4]]*F$100</f>
        <v>2.6134297244603096E-2</v>
      </c>
      <c r="O74" s="10">
        <f>Table1[[#This Row],[5]]*G$100</f>
        <v>0</v>
      </c>
      <c r="P74" s="10">
        <f>Table1[[#This Row],[6]]*H$100</f>
        <v>0</v>
      </c>
      <c r="Q74" s="10">
        <f>Table1[[#This Row],[7]]*I$100</f>
        <v>0</v>
      </c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>
        <v>74</v>
      </c>
      <c r="B75" s="11" t="s">
        <v>48</v>
      </c>
      <c r="C75" s="11" t="s">
        <v>49</v>
      </c>
      <c r="D75" s="11">
        <v>0</v>
      </c>
      <c r="E75" s="11">
        <v>0.95</v>
      </c>
      <c r="F75" s="11">
        <v>0.11</v>
      </c>
      <c r="G75" s="11">
        <v>0</v>
      </c>
      <c r="H75" s="11">
        <v>0</v>
      </c>
      <c r="I75" s="11">
        <v>0</v>
      </c>
      <c r="J75" s="2">
        <f>K75*100/$K$2</f>
        <v>13.441515039908321</v>
      </c>
      <c r="K75" s="6">
        <f>SUM(L75:R75)*100</f>
        <v>11.222468810668415</v>
      </c>
      <c r="L75" s="10">
        <f>Table1[[#This Row],[1]]*D$100</f>
        <v>0</v>
      </c>
      <c r="M75" s="10">
        <f>Table1[[#This Row],[2]]*E$100</f>
        <v>8.8268248965797977E-2</v>
      </c>
      <c r="N75" s="10">
        <f>Table1[[#This Row],[4]]*F$100</f>
        <v>2.3956439140886174E-2</v>
      </c>
      <c r="O75" s="10">
        <f>Table1[[#This Row],[5]]*G$100</f>
        <v>0</v>
      </c>
      <c r="P75" s="10">
        <f>Table1[[#This Row],[6]]*H$100</f>
        <v>0</v>
      </c>
      <c r="Q75" s="10">
        <f>Table1[[#This Row],[7]]*I$100</f>
        <v>0</v>
      </c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>
        <v>75</v>
      </c>
      <c r="B76" s="11" t="s">
        <v>61</v>
      </c>
      <c r="C76" s="11" t="s">
        <v>62</v>
      </c>
      <c r="D76" s="11">
        <v>0</v>
      </c>
      <c r="E76" s="11">
        <v>0.5</v>
      </c>
      <c r="F76" s="11">
        <v>0.06</v>
      </c>
      <c r="G76" s="11">
        <v>0.1</v>
      </c>
      <c r="H76" s="11">
        <v>0.15</v>
      </c>
      <c r="I76" s="11">
        <v>0</v>
      </c>
      <c r="J76" s="2">
        <f>K76*100/$K$2</f>
        <v>13.082481992065992</v>
      </c>
      <c r="K76" s="6">
        <f>SUM(L76:R76)*100</f>
        <v>10.922708168401019</v>
      </c>
      <c r="L76" s="10">
        <f>Table1[[#This Row],[1]]*D$100</f>
        <v>0</v>
      </c>
      <c r="M76" s="10">
        <f>Table1[[#This Row],[2]]*E$100</f>
        <v>4.6456973139893672E-2</v>
      </c>
      <c r="N76" s="10">
        <f>Table1[[#This Row],[4]]*F$100</f>
        <v>1.3067148622301548E-2</v>
      </c>
      <c r="O76" s="10">
        <f>Table1[[#This Row],[5]]*G$100</f>
        <v>1.6779981343066068E-2</v>
      </c>
      <c r="P76" s="10">
        <f>Table1[[#This Row],[6]]*H$100</f>
        <v>3.2922978578748915E-2</v>
      </c>
      <c r="Q76" s="10">
        <f>Table1[[#This Row],[7]]*I$100</f>
        <v>0</v>
      </c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>
        <v>76</v>
      </c>
      <c r="B77" s="11" t="s">
        <v>171</v>
      </c>
      <c r="C77" s="11" t="s">
        <v>172</v>
      </c>
      <c r="D77" s="11">
        <v>0</v>
      </c>
      <c r="E77" s="11">
        <v>0.37</v>
      </c>
      <c r="F77" s="11">
        <v>0</v>
      </c>
      <c r="G77" s="11">
        <v>0.15</v>
      </c>
      <c r="H77" s="11">
        <v>0.1</v>
      </c>
      <c r="I77" s="11">
        <v>0.1</v>
      </c>
      <c r="J77" s="2">
        <f>K77*100/$K$2</f>
        <v>12.034877410828532</v>
      </c>
      <c r="K77" s="6">
        <f>SUM(L77:R77)*100</f>
        <v>10.048051576198084</v>
      </c>
      <c r="L77" s="10">
        <f>Table1[[#This Row],[1]]*D$100</f>
        <v>0</v>
      </c>
      <c r="M77" s="10">
        <f>Table1[[#This Row],[2]]*E$100</f>
        <v>3.4378160123521316E-2</v>
      </c>
      <c r="N77" s="10">
        <f>Table1[[#This Row],[4]]*F$100</f>
        <v>0</v>
      </c>
      <c r="O77" s="10">
        <f>Table1[[#This Row],[5]]*G$100</f>
        <v>2.5169972014599098E-2</v>
      </c>
      <c r="P77" s="10">
        <f>Table1[[#This Row],[6]]*H$100</f>
        <v>2.1948652385832611E-2</v>
      </c>
      <c r="Q77" s="10">
        <f>Table1[[#This Row],[7]]*I$100</f>
        <v>1.898373123802782E-2</v>
      </c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>
        <v>77</v>
      </c>
      <c r="B78" s="11" t="s">
        <v>28</v>
      </c>
      <c r="C78" s="11" t="s">
        <v>29</v>
      </c>
      <c r="D78" s="11">
        <v>0.2</v>
      </c>
      <c r="E78" s="11">
        <v>0.33</v>
      </c>
      <c r="F78" s="11">
        <v>0</v>
      </c>
      <c r="G78" s="11">
        <v>0</v>
      </c>
      <c r="H78" s="11">
        <v>0.1</v>
      </c>
      <c r="I78" s="11">
        <v>0.1</v>
      </c>
      <c r="J78" s="2">
        <f>K78*100/$K$2</f>
        <v>11.262194920980372</v>
      </c>
      <c r="K78" s="6">
        <f>SUM(L78:R78)*100</f>
        <v>9.4029304632041324</v>
      </c>
      <c r="L78" s="10">
        <f>Table1[[#This Row],[1]]*D$100</f>
        <v>2.2435318735851063E-2</v>
      </c>
      <c r="M78" s="10">
        <f>Table1[[#This Row],[2]]*E$100</f>
        <v>3.0661602272329825E-2</v>
      </c>
      <c r="N78" s="10">
        <f>Table1[[#This Row],[4]]*F$100</f>
        <v>0</v>
      </c>
      <c r="O78" s="10">
        <f>Table1[[#This Row],[5]]*G$100</f>
        <v>0</v>
      </c>
      <c r="P78" s="10">
        <f>Table1[[#This Row],[6]]*H$100</f>
        <v>2.1948652385832611E-2</v>
      </c>
      <c r="Q78" s="10">
        <f>Table1[[#This Row],[7]]*I$100</f>
        <v>1.898373123802782E-2</v>
      </c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>
        <v>78</v>
      </c>
      <c r="B79" s="11" t="s">
        <v>15</v>
      </c>
      <c r="C79" s="11" t="s">
        <v>16</v>
      </c>
      <c r="D79" s="11">
        <v>0</v>
      </c>
      <c r="E79" s="11">
        <v>0</v>
      </c>
      <c r="F79" s="11">
        <v>0.17</v>
      </c>
      <c r="G79" s="11">
        <v>0.2</v>
      </c>
      <c r="H79" s="11">
        <v>0.1</v>
      </c>
      <c r="I79" s="11">
        <v>0</v>
      </c>
      <c r="J79" s="2">
        <f>K79*100/$K$2</f>
        <v>11.082882180988388</v>
      </c>
      <c r="K79" s="6">
        <f>SUM(L79:R79)*100</f>
        <v>9.2532202835152475</v>
      </c>
      <c r="L79" s="10">
        <f>Table1[[#This Row],[1]]*D$100</f>
        <v>0</v>
      </c>
      <c r="M79" s="10">
        <f>Table1[[#This Row],[2]]*E$100</f>
        <v>0</v>
      </c>
      <c r="N79" s="10">
        <f>Table1[[#This Row],[4]]*F$100</f>
        <v>3.7023587763187725E-2</v>
      </c>
      <c r="O79" s="10">
        <f>Table1[[#This Row],[5]]*G$100</f>
        <v>3.3559962686132136E-2</v>
      </c>
      <c r="P79" s="10">
        <f>Table1[[#This Row],[6]]*H$100</f>
        <v>2.1948652385832611E-2</v>
      </c>
      <c r="Q79" s="10">
        <f>Table1[[#This Row],[7]]*I$100</f>
        <v>0</v>
      </c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>
        <v>79</v>
      </c>
      <c r="B80" s="11" t="s">
        <v>173</v>
      </c>
      <c r="C80" s="11" t="s">
        <v>174</v>
      </c>
      <c r="D80" s="11">
        <v>0</v>
      </c>
      <c r="E80" s="11">
        <v>0</v>
      </c>
      <c r="F80" s="11">
        <v>0.4</v>
      </c>
      <c r="G80" s="11">
        <v>0</v>
      </c>
      <c r="H80" s="11">
        <v>0</v>
      </c>
      <c r="I80" s="11">
        <v>0</v>
      </c>
      <c r="J80" s="2">
        <f>K80*100/$K$2</f>
        <v>10.433965270839085</v>
      </c>
      <c r="K80" s="6">
        <f>SUM(L80:R80)*100</f>
        <v>8.7114324148676996</v>
      </c>
      <c r="L80" s="10">
        <f>Table1[[#This Row],[1]]*D$100</f>
        <v>0</v>
      </c>
      <c r="M80" s="10">
        <f>Table1[[#This Row],[2]]*E$100</f>
        <v>0</v>
      </c>
      <c r="N80" s="10">
        <f>Table1[[#This Row],[4]]*F$100</f>
        <v>8.7114324148676994E-2</v>
      </c>
      <c r="O80" s="10">
        <f>Table1[[#This Row],[5]]*G$100</f>
        <v>0</v>
      </c>
      <c r="P80" s="10">
        <f>Table1[[#This Row],[6]]*H$100</f>
        <v>0</v>
      </c>
      <c r="Q80" s="10">
        <f>Table1[[#This Row],[7]]*I$100</f>
        <v>0</v>
      </c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>
        <v>80</v>
      </c>
      <c r="B81" s="11" t="s">
        <v>91</v>
      </c>
      <c r="C81" s="11" t="s">
        <v>141</v>
      </c>
      <c r="D81" s="11">
        <v>0.2</v>
      </c>
      <c r="E81" s="11">
        <v>0</v>
      </c>
      <c r="F81" s="11">
        <v>0.17</v>
      </c>
      <c r="G81" s="11">
        <v>0.05</v>
      </c>
      <c r="H81" s="11">
        <v>0</v>
      </c>
      <c r="I81" s="11">
        <v>0.1</v>
      </c>
      <c r="J81" s="2">
        <f>K81*100/$K$2</f>
        <v>10.40022565800694</v>
      </c>
      <c r="K81" s="6">
        <f>SUM(L81:R81)*100</f>
        <v>8.6832628408599657</v>
      </c>
      <c r="L81" s="10">
        <f>Table1[[#This Row],[1]]*D$100</f>
        <v>2.2435318735851063E-2</v>
      </c>
      <c r="M81" s="10">
        <f>Table1[[#This Row],[2]]*E$100</f>
        <v>0</v>
      </c>
      <c r="N81" s="10">
        <f>Table1[[#This Row],[4]]*F$100</f>
        <v>3.7023587763187725E-2</v>
      </c>
      <c r="O81" s="10">
        <f>Table1[[#This Row],[5]]*G$100</f>
        <v>8.389990671533034E-3</v>
      </c>
      <c r="P81" s="10">
        <f>Table1[[#This Row],[6]]*H$100</f>
        <v>0</v>
      </c>
      <c r="Q81" s="10">
        <f>Table1[[#This Row],[7]]*I$100</f>
        <v>1.898373123802782E-2</v>
      </c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>
        <v>81</v>
      </c>
      <c r="B82" s="11" t="s">
        <v>67</v>
      </c>
      <c r="C82" s="11" t="s">
        <v>68</v>
      </c>
      <c r="D82" s="11">
        <v>0.4</v>
      </c>
      <c r="E82" s="11">
        <v>0.24</v>
      </c>
      <c r="F82" s="11">
        <v>0</v>
      </c>
      <c r="G82" s="11">
        <v>0</v>
      </c>
      <c r="H82" s="11">
        <v>0</v>
      </c>
      <c r="I82" s="11">
        <v>0.1</v>
      </c>
      <c r="J82" s="2">
        <f>K82*100/$K$2</f>
        <v>10.318910093968817</v>
      </c>
      <c r="K82" s="6">
        <f>SUM(L82:R82)*100</f>
        <v>8.6153715816878922</v>
      </c>
      <c r="L82" s="10">
        <f>Table1[[#This Row],[1]]*D$100</f>
        <v>4.4870637471702127E-2</v>
      </c>
      <c r="M82" s="10">
        <f>Table1[[#This Row],[2]]*E$100</f>
        <v>2.229934710714896E-2</v>
      </c>
      <c r="N82" s="10">
        <f>Table1[[#This Row],[4]]*F$100</f>
        <v>0</v>
      </c>
      <c r="O82" s="10">
        <f>Table1[[#This Row],[5]]*G$100</f>
        <v>0</v>
      </c>
      <c r="P82" s="10">
        <f>Table1[[#This Row],[6]]*H$100</f>
        <v>0</v>
      </c>
      <c r="Q82" s="10">
        <f>Table1[[#This Row],[7]]*I$100</f>
        <v>1.898373123802782E-2</v>
      </c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>
        <v>82</v>
      </c>
      <c r="B83" s="11" t="s">
        <v>74</v>
      </c>
      <c r="C83" s="11" t="s">
        <v>75</v>
      </c>
      <c r="D83" s="11">
        <v>0</v>
      </c>
      <c r="E83" s="11">
        <v>0.56999999999999995</v>
      </c>
      <c r="F83" s="11">
        <v>0.15</v>
      </c>
      <c r="G83" s="11">
        <v>0</v>
      </c>
      <c r="H83" s="11">
        <v>0</v>
      </c>
      <c r="I83" s="11">
        <v>0</v>
      </c>
      <c r="J83" s="2">
        <f>K83*100/$K$2</f>
        <v>10.256041730821201</v>
      </c>
      <c r="K83" s="6">
        <f>SUM(L83:R83)*100</f>
        <v>8.5628820935232657</v>
      </c>
      <c r="L83" s="10">
        <f>Table1[[#This Row],[1]]*D$100</f>
        <v>0</v>
      </c>
      <c r="M83" s="10">
        <f>Table1[[#This Row],[2]]*E$100</f>
        <v>5.2960949379478782E-2</v>
      </c>
      <c r="N83" s="10">
        <f>Table1[[#This Row],[4]]*F$100</f>
        <v>3.2667871555753868E-2</v>
      </c>
      <c r="O83" s="10">
        <f>Table1[[#This Row],[5]]*G$100</f>
        <v>0</v>
      </c>
      <c r="P83" s="10">
        <f>Table1[[#This Row],[6]]*H$100</f>
        <v>0</v>
      </c>
      <c r="Q83" s="10">
        <f>Table1[[#This Row],[7]]*I$100</f>
        <v>0</v>
      </c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>
        <v>83</v>
      </c>
      <c r="B84" s="11" t="s">
        <v>31</v>
      </c>
      <c r="C84" s="11" t="s">
        <v>32</v>
      </c>
      <c r="D84" s="11">
        <v>0.45</v>
      </c>
      <c r="E84" s="11">
        <v>0.37</v>
      </c>
      <c r="F84" s="11">
        <v>0</v>
      </c>
      <c r="G84" s="11">
        <v>0</v>
      </c>
      <c r="H84" s="11">
        <v>0</v>
      </c>
      <c r="I84" s="11">
        <v>0</v>
      </c>
      <c r="J84" s="2">
        <f>K84*100/$K$2</f>
        <v>10.163673364276255</v>
      </c>
      <c r="K84" s="6">
        <f>SUM(L84:R84)*100</f>
        <v>8.4857627279186207</v>
      </c>
      <c r="L84" s="10">
        <f>Table1[[#This Row],[1]]*D$100</f>
        <v>5.0479467155664891E-2</v>
      </c>
      <c r="M84" s="10">
        <f>Table1[[#This Row],[2]]*E$100</f>
        <v>3.4378160123521316E-2</v>
      </c>
      <c r="N84" s="10">
        <f>Table1[[#This Row],[4]]*F$100</f>
        <v>0</v>
      </c>
      <c r="O84" s="10">
        <f>Table1[[#This Row],[5]]*G$100</f>
        <v>0</v>
      </c>
      <c r="P84" s="10">
        <f>Table1[[#This Row],[6]]*H$100</f>
        <v>0</v>
      </c>
      <c r="Q84" s="10">
        <f>Table1[[#This Row],[7]]*I$100</f>
        <v>0</v>
      </c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>
        <v>84</v>
      </c>
      <c r="B85" s="11" t="s">
        <v>149</v>
      </c>
      <c r="C85" s="11" t="s">
        <v>150</v>
      </c>
      <c r="D85" s="11">
        <v>0.1</v>
      </c>
      <c r="E85" s="11">
        <v>0</v>
      </c>
      <c r="F85" s="11">
        <v>0.33</v>
      </c>
      <c r="G85" s="11">
        <v>0</v>
      </c>
      <c r="H85" s="11">
        <v>0</v>
      </c>
      <c r="I85" s="11">
        <v>0</v>
      </c>
      <c r="J85" s="2">
        <f>K85*100/$K$2</f>
        <v>9.9515968098701375</v>
      </c>
      <c r="K85" s="6">
        <f>SUM(L85:R85)*100</f>
        <v>8.3086976790584046</v>
      </c>
      <c r="L85" s="10">
        <f>Table1[[#This Row],[1]]*D$100</f>
        <v>1.1217659367925532E-2</v>
      </c>
      <c r="M85" s="10">
        <f>Table1[[#This Row],[2]]*E$100</f>
        <v>0</v>
      </c>
      <c r="N85" s="10">
        <f>Table1[[#This Row],[4]]*F$100</f>
        <v>7.1869317422658521E-2</v>
      </c>
      <c r="O85" s="10">
        <f>Table1[[#This Row],[5]]*G$100</f>
        <v>0</v>
      </c>
      <c r="P85" s="10">
        <f>Table1[[#This Row],[6]]*H$100</f>
        <v>0</v>
      </c>
      <c r="Q85" s="10">
        <f>Table1[[#This Row],[7]]*I$100</f>
        <v>0</v>
      </c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>
        <v>85</v>
      </c>
      <c r="B86" s="11" t="s">
        <v>151</v>
      </c>
      <c r="C86" s="11" t="s">
        <v>152</v>
      </c>
      <c r="D86" s="11">
        <v>0.1</v>
      </c>
      <c r="E86" s="11">
        <v>0.25</v>
      </c>
      <c r="F86" s="11">
        <v>0.17</v>
      </c>
      <c r="G86" s="11">
        <v>0</v>
      </c>
      <c r="H86" s="11">
        <v>0</v>
      </c>
      <c r="I86" s="11">
        <v>0</v>
      </c>
      <c r="J86" s="2">
        <f>K86*100/$K$2</f>
        <v>8.56016190954176</v>
      </c>
      <c r="K86" s="6">
        <f>SUM(L86:R86)*100</f>
        <v>7.146973370106009</v>
      </c>
      <c r="L86" s="10">
        <f>Table1[[#This Row],[1]]*D$100</f>
        <v>1.1217659367925532E-2</v>
      </c>
      <c r="M86" s="10">
        <f>Table1[[#This Row],[2]]*E$100</f>
        <v>2.3228486569946836E-2</v>
      </c>
      <c r="N86" s="10">
        <f>Table1[[#This Row],[4]]*F$100</f>
        <v>3.7023587763187725E-2</v>
      </c>
      <c r="O86" s="10">
        <f>Table1[[#This Row],[5]]*G$100</f>
        <v>0</v>
      </c>
      <c r="P86" s="10">
        <f>Table1[[#This Row],[6]]*H$100</f>
        <v>0</v>
      </c>
      <c r="Q86" s="10">
        <f>Table1[[#This Row],[7]]*I$100</f>
        <v>0</v>
      </c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>
        <v>86</v>
      </c>
      <c r="B87" s="11" t="s">
        <v>178</v>
      </c>
      <c r="C87" s="11" t="s">
        <v>179</v>
      </c>
      <c r="D87" s="11">
        <v>0</v>
      </c>
      <c r="E87" s="11">
        <v>0.45</v>
      </c>
      <c r="F87" s="11">
        <v>0.11</v>
      </c>
      <c r="G87" s="11">
        <v>0</v>
      </c>
      <c r="H87" s="11">
        <v>0</v>
      </c>
      <c r="I87" s="11">
        <v>0</v>
      </c>
      <c r="J87" s="2">
        <f>K87*100/$K$2</f>
        <v>7.8772126238938105</v>
      </c>
      <c r="K87" s="6">
        <f>SUM(L87:R87)*100</f>
        <v>6.5767714966790489</v>
      </c>
      <c r="L87" s="10">
        <f>Table1[[#This Row],[1]]*D$100</f>
        <v>0</v>
      </c>
      <c r="M87" s="10">
        <f>Table1[[#This Row],[2]]*E$100</f>
        <v>4.1811275825904305E-2</v>
      </c>
      <c r="N87" s="10">
        <f>Table1[[#This Row],[4]]*F$100</f>
        <v>2.3956439140886174E-2</v>
      </c>
      <c r="O87" s="10">
        <f>Table1[[#This Row],[5]]*G$100</f>
        <v>0</v>
      </c>
      <c r="P87" s="10">
        <f>Table1[[#This Row],[6]]*H$100</f>
        <v>0</v>
      </c>
      <c r="Q87" s="10">
        <f>Table1[[#This Row],[7]]*I$100</f>
        <v>0</v>
      </c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>
        <v>87</v>
      </c>
      <c r="B88" s="11" t="s">
        <v>142</v>
      </c>
      <c r="C88" s="11" t="s">
        <v>143</v>
      </c>
      <c r="D88" s="11">
        <v>0</v>
      </c>
      <c r="E88" s="11">
        <v>0</v>
      </c>
      <c r="F88" s="11">
        <v>0.27</v>
      </c>
      <c r="G88" s="11">
        <v>0</v>
      </c>
      <c r="H88" s="11">
        <v>0</v>
      </c>
      <c r="I88" s="11">
        <v>0</v>
      </c>
      <c r="J88" s="2">
        <f>K88*100/$K$2</f>
        <v>7.042926557816382</v>
      </c>
      <c r="K88" s="6">
        <f>SUM(L88:R88)*100</f>
        <v>5.8802168800356966</v>
      </c>
      <c r="L88" s="10">
        <f>Table1[[#This Row],[1]]*D$100</f>
        <v>0</v>
      </c>
      <c r="M88" s="10">
        <f>Table1[[#This Row],[2]]*E$100</f>
        <v>0</v>
      </c>
      <c r="N88" s="10">
        <f>Table1[[#This Row],[4]]*F$100</f>
        <v>5.880216880035697E-2</v>
      </c>
      <c r="O88" s="10">
        <f>Table1[[#This Row],[5]]*G$100</f>
        <v>0</v>
      </c>
      <c r="P88" s="10">
        <f>Table1[[#This Row],[6]]*H$100</f>
        <v>0</v>
      </c>
      <c r="Q88" s="10">
        <f>Table1[[#This Row],[7]]*I$100</f>
        <v>0</v>
      </c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>
        <v>88</v>
      </c>
      <c r="B89" s="11" t="s">
        <v>166</v>
      </c>
      <c r="C89" s="11" t="s">
        <v>167</v>
      </c>
      <c r="D89" s="11">
        <v>0</v>
      </c>
      <c r="E89" s="11">
        <v>0.36</v>
      </c>
      <c r="F89" s="11">
        <v>0</v>
      </c>
      <c r="G89" s="11">
        <v>0.15</v>
      </c>
      <c r="H89" s="11">
        <v>0</v>
      </c>
      <c r="I89" s="11">
        <v>0</v>
      </c>
      <c r="J89" s="2">
        <f>K89*100/$K$2</f>
        <v>7.0209869589532357</v>
      </c>
      <c r="K89" s="6">
        <f>SUM(L89:R89)*100</f>
        <v>5.8618992675322543</v>
      </c>
      <c r="L89" s="10">
        <f>Table1[[#This Row],[1]]*D$100</f>
        <v>0</v>
      </c>
      <c r="M89" s="10">
        <f>Table1[[#This Row],[2]]*E$100</f>
        <v>3.3449020660723444E-2</v>
      </c>
      <c r="N89" s="10">
        <f>Table1[[#This Row],[4]]*F$100</f>
        <v>0</v>
      </c>
      <c r="O89" s="10">
        <f>Table1[[#This Row],[5]]*G$100</f>
        <v>2.5169972014599098E-2</v>
      </c>
      <c r="P89" s="10">
        <f>Table1[[#This Row],[6]]*H$100</f>
        <v>0</v>
      </c>
      <c r="Q89" s="10">
        <f>Table1[[#This Row],[7]]*I$100</f>
        <v>0</v>
      </c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>
        <v>89</v>
      </c>
      <c r="B90" s="11" t="s">
        <v>169</v>
      </c>
      <c r="C90" s="11" t="s">
        <v>170</v>
      </c>
      <c r="D90" s="11">
        <v>0.1</v>
      </c>
      <c r="E90" s="11">
        <v>0.5</v>
      </c>
      <c r="F90" s="11">
        <v>0</v>
      </c>
      <c r="G90" s="11">
        <v>0</v>
      </c>
      <c r="H90" s="11">
        <v>0</v>
      </c>
      <c r="I90" s="11">
        <v>0</v>
      </c>
      <c r="J90" s="2">
        <f>K90*100/$K$2</f>
        <v>6.907877877442405</v>
      </c>
      <c r="K90" s="6">
        <f>SUM(L90:R90)*100</f>
        <v>5.7674632507819208</v>
      </c>
      <c r="L90" s="10">
        <f>Table1[[#This Row],[1]]*D$100</f>
        <v>1.1217659367925532E-2</v>
      </c>
      <c r="M90" s="10">
        <f>Table1[[#This Row],[2]]*E$100</f>
        <v>4.6456973139893672E-2</v>
      </c>
      <c r="N90" s="10">
        <f>Table1[[#This Row],[4]]*F$100</f>
        <v>0</v>
      </c>
      <c r="O90" s="10">
        <f>Table1[[#This Row],[5]]*G$100</f>
        <v>0</v>
      </c>
      <c r="P90" s="10">
        <f>Table1[[#This Row],[6]]*H$100</f>
        <v>0</v>
      </c>
      <c r="Q90" s="10">
        <f>Table1[[#This Row],[7]]*I$100</f>
        <v>0</v>
      </c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>
        <v>90</v>
      </c>
      <c r="B91" s="11" t="s">
        <v>89</v>
      </c>
      <c r="C91" s="11" t="s">
        <v>90</v>
      </c>
      <c r="D91" s="11">
        <v>0</v>
      </c>
      <c r="E91" s="11">
        <v>0.25</v>
      </c>
      <c r="F91" s="11">
        <v>0.11</v>
      </c>
      <c r="G91" s="11">
        <v>0</v>
      </c>
      <c r="H91" s="11">
        <v>0</v>
      </c>
      <c r="I91" s="11">
        <v>0</v>
      </c>
      <c r="J91" s="2">
        <f>K91*100/$K$2</f>
        <v>5.6514916574880045</v>
      </c>
      <c r="K91" s="6">
        <f>SUM(L91:R91)*100</f>
        <v>4.718492571083301</v>
      </c>
      <c r="L91" s="10">
        <f>Table1[[#This Row],[1]]*D$100</f>
        <v>0</v>
      </c>
      <c r="M91" s="10">
        <f>Table1[[#This Row],[2]]*E$100</f>
        <v>2.3228486569946836E-2</v>
      </c>
      <c r="N91" s="10">
        <f>Table1[[#This Row],[4]]*F$100</f>
        <v>2.3956439140886174E-2</v>
      </c>
      <c r="O91" s="10">
        <f>Table1[[#This Row],[5]]*G$100</f>
        <v>0</v>
      </c>
      <c r="P91" s="10">
        <f>Table1[[#This Row],[6]]*H$100</f>
        <v>0</v>
      </c>
      <c r="Q91" s="10">
        <f>Table1[[#This Row],[7]]*I$100</f>
        <v>0</v>
      </c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>
        <v>91</v>
      </c>
      <c r="B92" s="11" t="s">
        <v>65</v>
      </c>
      <c r="C92" s="11" t="s">
        <v>97</v>
      </c>
      <c r="D92" s="11">
        <v>0.1</v>
      </c>
      <c r="E92" s="11">
        <v>0.27</v>
      </c>
      <c r="F92" s="11">
        <v>0</v>
      </c>
      <c r="G92" s="11">
        <v>0.05</v>
      </c>
      <c r="H92" s="11">
        <v>0</v>
      </c>
      <c r="I92" s="11">
        <v>0</v>
      </c>
      <c r="J92" s="2">
        <f>K92*100/$K$2</f>
        <v>5.3531951725499924</v>
      </c>
      <c r="K92" s="6">
        <f>SUM(L92:R92)*100</f>
        <v>4.4694415535001157</v>
      </c>
      <c r="L92" s="10">
        <f>Table1[[#This Row],[1]]*D$100</f>
        <v>1.1217659367925532E-2</v>
      </c>
      <c r="M92" s="10">
        <f>Table1[[#This Row],[2]]*E$100</f>
        <v>2.5086765495542583E-2</v>
      </c>
      <c r="N92" s="10">
        <f>Table1[[#This Row],[4]]*F$100</f>
        <v>0</v>
      </c>
      <c r="O92" s="10">
        <f>Table1[[#This Row],[5]]*G$100</f>
        <v>8.389990671533034E-3</v>
      </c>
      <c r="P92" s="10">
        <f>Table1[[#This Row],[6]]*H$100</f>
        <v>0</v>
      </c>
      <c r="Q92" s="10">
        <f>Table1[[#This Row],[7]]*I$100</f>
        <v>0</v>
      </c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>
        <v>92</v>
      </c>
      <c r="B93" s="11" t="s">
        <v>134</v>
      </c>
      <c r="C93" s="11" t="s">
        <v>135</v>
      </c>
      <c r="D93" s="11">
        <v>0</v>
      </c>
      <c r="E93" s="11">
        <v>0</v>
      </c>
      <c r="F93" s="11">
        <v>0.17</v>
      </c>
      <c r="G93" s="11">
        <v>0</v>
      </c>
      <c r="H93" s="11">
        <v>0</v>
      </c>
      <c r="I93" s="11">
        <v>0</v>
      </c>
      <c r="J93" s="2">
        <f>K93*100/$K$2</f>
        <v>4.4344352401066116</v>
      </c>
      <c r="K93" s="6">
        <f>SUM(L93:R93)*100</f>
        <v>3.7023587763187726</v>
      </c>
      <c r="L93" s="10">
        <f>Table1[[#This Row],[1]]*D$100</f>
        <v>0</v>
      </c>
      <c r="M93" s="10">
        <f>Table1[[#This Row],[2]]*E$100</f>
        <v>0</v>
      </c>
      <c r="N93" s="10">
        <f>Table1[[#This Row],[4]]*F$100</f>
        <v>3.7023587763187725E-2</v>
      </c>
      <c r="O93" s="10">
        <f>Table1[[#This Row],[5]]*G$100</f>
        <v>0</v>
      </c>
      <c r="P93" s="10">
        <f>Table1[[#This Row],[6]]*H$100</f>
        <v>0</v>
      </c>
      <c r="Q93" s="10">
        <f>Table1[[#This Row],[7]]*I$100</f>
        <v>0</v>
      </c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>
        <v>93</v>
      </c>
      <c r="B94" s="11" t="s">
        <v>85</v>
      </c>
      <c r="C94" s="11" t="s">
        <v>144</v>
      </c>
      <c r="D94" s="11">
        <v>0</v>
      </c>
      <c r="E94" s="11">
        <v>0</v>
      </c>
      <c r="F94" s="11">
        <v>0.17</v>
      </c>
      <c r="G94" s="11">
        <v>0</v>
      </c>
      <c r="H94" s="11">
        <v>0</v>
      </c>
      <c r="I94" s="11">
        <v>0</v>
      </c>
      <c r="J94" s="2">
        <f>K94*100/$K$2</f>
        <v>4.4344352401066116</v>
      </c>
      <c r="K94" s="6">
        <f>SUM(L94:R94)*100</f>
        <v>3.7023587763187726</v>
      </c>
      <c r="L94" s="10">
        <f>Table1[[#This Row],[1]]*D$100</f>
        <v>0</v>
      </c>
      <c r="M94" s="10">
        <f>Table1[[#This Row],[2]]*E$100</f>
        <v>0</v>
      </c>
      <c r="N94" s="10">
        <f>Table1[[#This Row],[4]]*F$100</f>
        <v>3.7023587763187725E-2</v>
      </c>
      <c r="O94" s="10">
        <f>Table1[[#This Row],[5]]*G$100</f>
        <v>0</v>
      </c>
      <c r="P94" s="10">
        <f>Table1[[#This Row],[6]]*H$100</f>
        <v>0</v>
      </c>
      <c r="Q94" s="10">
        <f>Table1[[#This Row],[7]]*I$100</f>
        <v>0</v>
      </c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>
        <v>94</v>
      </c>
      <c r="B95" s="11" t="s">
        <v>7</v>
      </c>
      <c r="C95" s="11" t="s">
        <v>8</v>
      </c>
      <c r="D95" s="11">
        <v>0</v>
      </c>
      <c r="E95" s="11">
        <v>0</v>
      </c>
      <c r="F95" s="11">
        <v>0.17</v>
      </c>
      <c r="G95" s="11">
        <v>0</v>
      </c>
      <c r="H95" s="11">
        <v>0</v>
      </c>
      <c r="I95" s="11">
        <v>0</v>
      </c>
      <c r="J95" s="2">
        <f>K95*100/$K$2</f>
        <v>4.4344352401066116</v>
      </c>
      <c r="K95" s="6">
        <f>SUM(L95:R95)*100</f>
        <v>3.7023587763187726</v>
      </c>
      <c r="L95" s="10">
        <f>Table1[[#This Row],[1]]*D$100</f>
        <v>0</v>
      </c>
      <c r="M95" s="10">
        <f>Table1[[#This Row],[2]]*E$100</f>
        <v>0</v>
      </c>
      <c r="N95" s="10">
        <f>Table1[[#This Row],[4]]*F$100</f>
        <v>3.7023587763187725E-2</v>
      </c>
      <c r="O95" s="10">
        <f>Table1[[#This Row],[5]]*G$100</f>
        <v>0</v>
      </c>
      <c r="P95" s="10">
        <f>Table1[[#This Row],[6]]*H$100</f>
        <v>0</v>
      </c>
      <c r="Q95" s="10">
        <f>Table1[[#This Row],[7]]*I$100</f>
        <v>0</v>
      </c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>
        <v>95</v>
      </c>
      <c r="B96" s="11" t="s">
        <v>128</v>
      </c>
      <c r="C96" s="11" t="s">
        <v>129</v>
      </c>
      <c r="D96" s="11">
        <v>0</v>
      </c>
      <c r="E96" s="11">
        <v>0</v>
      </c>
      <c r="F96" s="11">
        <v>0.17</v>
      </c>
      <c r="G96" s="11">
        <v>0</v>
      </c>
      <c r="H96" s="11">
        <v>0</v>
      </c>
      <c r="I96" s="11">
        <v>0</v>
      </c>
      <c r="J96" s="2">
        <f>K96*100/$K$2</f>
        <v>4.4344352401066116</v>
      </c>
      <c r="K96" s="6">
        <f>SUM(L96:R96)*100</f>
        <v>3.7023587763187726</v>
      </c>
      <c r="L96" s="10">
        <f>Table1[[#This Row],[1]]*D$100</f>
        <v>0</v>
      </c>
      <c r="M96" s="10">
        <f>Table1[[#This Row],[2]]*E$100</f>
        <v>0</v>
      </c>
      <c r="N96" s="10">
        <f>Table1[[#This Row],[4]]*F$100</f>
        <v>3.7023587763187725E-2</v>
      </c>
      <c r="O96" s="10">
        <f>Table1[[#This Row],[5]]*G$100</f>
        <v>0</v>
      </c>
      <c r="P96" s="10">
        <f>Table1[[#This Row],[6]]*H$100</f>
        <v>0</v>
      </c>
      <c r="Q96" s="10">
        <f>Table1[[#This Row],[7]]*I$100</f>
        <v>0</v>
      </c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>
        <v>96</v>
      </c>
      <c r="B97" s="11" t="s">
        <v>148</v>
      </c>
      <c r="C97" s="11" t="s">
        <v>143</v>
      </c>
      <c r="D97" s="11">
        <v>0</v>
      </c>
      <c r="E97" s="11">
        <v>0.25</v>
      </c>
      <c r="F97" s="11">
        <v>0</v>
      </c>
      <c r="G97" s="11">
        <v>0</v>
      </c>
      <c r="H97" s="11">
        <v>0</v>
      </c>
      <c r="I97" s="11">
        <v>0</v>
      </c>
      <c r="J97" s="2">
        <f>K97*100/$K$2</f>
        <v>2.7821512080072557</v>
      </c>
      <c r="K97" s="6">
        <f>SUM(L97:R97)*100</f>
        <v>2.3228486569946836</v>
      </c>
      <c r="L97" s="10">
        <f>Table1[[#This Row],[1]]*D$100</f>
        <v>0</v>
      </c>
      <c r="M97" s="10">
        <f>Table1[[#This Row],[2]]*E$100</f>
        <v>2.3228486569946836E-2</v>
      </c>
      <c r="N97" s="10">
        <f>Table1[[#This Row],[4]]*F$100</f>
        <v>0</v>
      </c>
      <c r="O97" s="10">
        <f>Table1[[#This Row],[5]]*G$100</f>
        <v>0</v>
      </c>
      <c r="P97" s="10">
        <f>Table1[[#This Row],[6]]*H$100</f>
        <v>0</v>
      </c>
      <c r="Q97" s="10">
        <f>Table1[[#This Row],[7]]*I$100</f>
        <v>0</v>
      </c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1"/>
      <c r="B98" s="3"/>
      <c r="C98" s="8"/>
      <c r="D98" s="9">
        <f>AVERAGE(Table1[1])</f>
        <v>0.46979166666666705</v>
      </c>
      <c r="E98" s="9">
        <f>AVERAGE(Table1[2])</f>
        <v>0.56718749999999984</v>
      </c>
      <c r="F98" s="9">
        <f>AVERAGE(Table1[4])</f>
        <v>0.24197916666666683</v>
      </c>
      <c r="G98" s="9">
        <f>AVERAGE(Table1[5])</f>
        <v>0.31406249999999997</v>
      </c>
      <c r="H98" s="9">
        <f>AVERAGE(Table1[6])</f>
        <v>0.24010416666666679</v>
      </c>
      <c r="I98" s="9">
        <f>AVERAGE(Table1[7])</f>
        <v>0.27760416666666698</v>
      </c>
      <c r="J98" s="6">
        <f>SUBTOTAL(101,Table1[Rezultatas])</f>
        <v>37.872033318998739</v>
      </c>
      <c r="K98" s="6">
        <f>SUBTOTAL(101,Table1[Taskai])</f>
        <v>31.619777343340115</v>
      </c>
      <c r="L98" s="10"/>
      <c r="M98" s="10"/>
      <c r="N98" s="10"/>
      <c r="O98" s="10"/>
      <c r="P98" s="10"/>
      <c r="Q98" s="10"/>
    </row>
    <row r="99" spans="1:26" x14ac:dyDescent="0.25">
      <c r="C99" s="9"/>
      <c r="D99" s="9">
        <f>1/Table1[[#Totals],[1]]</f>
        <v>2.1286031042128584</v>
      </c>
      <c r="E99" s="9">
        <f>1/Table1[[#Totals],[2]]</f>
        <v>1.7630853994490363</v>
      </c>
      <c r="F99" s="9">
        <f>1/Table1[[#Totals],[4]]</f>
        <v>4.1325871717606519</v>
      </c>
      <c r="G99" s="9">
        <f>1/Table1[[#Totals],[5]]</f>
        <v>3.1840796019900499</v>
      </c>
      <c r="H99" s="9">
        <f>1/Table1[[#Totals],[6]]</f>
        <v>4.1648590021691954</v>
      </c>
      <c r="I99" s="9">
        <f>1/Table1[[#Totals],[7]]</f>
        <v>3.6022514071294518</v>
      </c>
      <c r="J99" s="9">
        <f>SUM(D99:I99)</f>
        <v>18.975465686711242</v>
      </c>
      <c r="K99" s="9"/>
      <c r="L99" s="10"/>
      <c r="M99" s="10"/>
      <c r="N99" s="10"/>
      <c r="O99" s="10"/>
      <c r="P99" s="10"/>
      <c r="Q99" s="10"/>
    </row>
    <row r="100" spans="1:26" x14ac:dyDescent="0.25">
      <c r="C100" s="9"/>
      <c r="D100" s="9">
        <f>D99/$J$99</f>
        <v>0.11217659367925531</v>
      </c>
      <c r="E100" s="9">
        <f t="shared" ref="E100:I100" si="0">E99/$J$99</f>
        <v>9.2913946279787343E-2</v>
      </c>
      <c r="F100" s="9">
        <f t="shared" si="0"/>
        <v>0.21778581037169248</v>
      </c>
      <c r="G100" s="9">
        <f t="shared" si="0"/>
        <v>0.16779981343066067</v>
      </c>
      <c r="H100" s="9">
        <f t="shared" si="0"/>
        <v>0.21948652385832609</v>
      </c>
      <c r="I100" s="9">
        <f t="shared" si="0"/>
        <v>0.18983731238027818</v>
      </c>
      <c r="J100" s="9">
        <f>SUM(D100:I100)</f>
        <v>1</v>
      </c>
      <c r="K100" s="9"/>
      <c r="L100" s="10"/>
      <c r="M100" s="10"/>
      <c r="N100" s="10"/>
      <c r="O100" s="10"/>
      <c r="P100" s="10"/>
      <c r="Q100" s="10"/>
    </row>
    <row r="101" spans="1:26" x14ac:dyDescent="0.25">
      <c r="C101" s="9"/>
      <c r="D101" s="9"/>
      <c r="E101" s="9"/>
      <c r="F101" s="9"/>
      <c r="G101" s="9"/>
      <c r="H101" s="9"/>
      <c r="I101" s="9"/>
      <c r="J101" s="9"/>
      <c r="K101" s="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>
      <selection activeCell="I11" sqref="I11"/>
    </sheetView>
  </sheetViews>
  <sheetFormatPr defaultRowHeight="15" x14ac:dyDescent="0.25"/>
  <cols>
    <col min="2" max="2" width="21.140625" customWidth="1"/>
    <col min="3" max="3" width="29.42578125" customWidth="1"/>
  </cols>
  <sheetData>
    <row r="1" spans="1:4" x14ac:dyDescent="0.25">
      <c r="A1" s="4">
        <v>1</v>
      </c>
      <c r="B1" s="4" t="s">
        <v>89</v>
      </c>
      <c r="C1" s="4" t="s">
        <v>110</v>
      </c>
      <c r="D1" s="5">
        <v>100</v>
      </c>
    </row>
    <row r="2" spans="1:4" x14ac:dyDescent="0.25">
      <c r="A2" s="4">
        <v>2</v>
      </c>
      <c r="B2" s="4" t="s">
        <v>163</v>
      </c>
      <c r="C2" s="4" t="s">
        <v>164</v>
      </c>
      <c r="D2" s="5">
        <v>95.738459668602445</v>
      </c>
    </row>
    <row r="3" spans="1:4" x14ac:dyDescent="0.25">
      <c r="A3" s="4">
        <v>3</v>
      </c>
      <c r="B3" s="4" t="s">
        <v>3</v>
      </c>
      <c r="C3" s="4" t="s">
        <v>4</v>
      </c>
      <c r="D3" s="5">
        <v>95.587023004691602</v>
      </c>
    </row>
    <row r="4" spans="1:4" x14ac:dyDescent="0.25">
      <c r="A4" s="4">
        <v>4</v>
      </c>
      <c r="B4" s="4" t="s">
        <v>74</v>
      </c>
      <c r="C4" s="4" t="s">
        <v>124</v>
      </c>
      <c r="D4" s="5">
        <v>94.994857346289621</v>
      </c>
    </row>
    <row r="5" spans="1:4" x14ac:dyDescent="0.25">
      <c r="A5" s="4">
        <v>5</v>
      </c>
      <c r="B5" s="4" t="s">
        <v>65</v>
      </c>
      <c r="C5" s="4" t="s">
        <v>66</v>
      </c>
      <c r="D5" s="5">
        <v>94.937487434182387</v>
      </c>
    </row>
    <row r="6" spans="1:4" x14ac:dyDescent="0.25">
      <c r="A6" s="4">
        <v>6</v>
      </c>
      <c r="B6" s="4" t="s">
        <v>19</v>
      </c>
      <c r="C6" s="4" t="s">
        <v>69</v>
      </c>
      <c r="D6" s="5">
        <v>94.937487434182387</v>
      </c>
    </row>
    <row r="7" spans="1:4" x14ac:dyDescent="0.25">
      <c r="A7" s="4">
        <v>7</v>
      </c>
      <c r="B7" s="4" t="s">
        <v>158</v>
      </c>
      <c r="C7" s="4" t="s">
        <v>180</v>
      </c>
      <c r="D7" s="5">
        <v>94.937487434182387</v>
      </c>
    </row>
    <row r="8" spans="1:4" x14ac:dyDescent="0.25">
      <c r="A8" s="4">
        <v>8</v>
      </c>
      <c r="B8" s="4" t="s">
        <v>63</v>
      </c>
      <c r="C8" s="4" t="s">
        <v>64</v>
      </c>
      <c r="D8" s="5">
        <v>93.392912877449476</v>
      </c>
    </row>
    <row r="9" spans="1:4" x14ac:dyDescent="0.25">
      <c r="A9" s="4">
        <v>9</v>
      </c>
      <c r="B9" s="4" t="s">
        <v>13</v>
      </c>
      <c r="C9" s="4" t="s">
        <v>14</v>
      </c>
      <c r="D9" s="5">
        <v>93.335542965342256</v>
      </c>
    </row>
    <row r="10" spans="1:4" x14ac:dyDescent="0.25">
      <c r="A10" s="4">
        <v>10</v>
      </c>
      <c r="B10" s="4" t="s">
        <v>89</v>
      </c>
      <c r="C10" s="4" t="s">
        <v>90</v>
      </c>
      <c r="D10" s="5">
        <v>93.335542965342256</v>
      </c>
    </row>
    <row r="11" spans="1:4" x14ac:dyDescent="0.25">
      <c r="A11" s="4">
        <v>11</v>
      </c>
      <c r="B11" s="4" t="s">
        <v>107</v>
      </c>
      <c r="C11" s="4" t="s">
        <v>121</v>
      </c>
      <c r="D11" s="5">
        <v>92.639813226308547</v>
      </c>
    </row>
    <row r="12" spans="1:4" x14ac:dyDescent="0.25">
      <c r="A12" s="4">
        <v>12</v>
      </c>
      <c r="B12" s="4" t="s">
        <v>139</v>
      </c>
      <c r="C12" s="4" t="s">
        <v>140</v>
      </c>
      <c r="D12" s="5">
        <v>92.503635974393788</v>
      </c>
    </row>
    <row r="13" spans="1:4" x14ac:dyDescent="0.25">
      <c r="A13" s="4">
        <v>13</v>
      </c>
      <c r="B13" s="4" t="s">
        <v>117</v>
      </c>
      <c r="C13" s="4" t="s">
        <v>168</v>
      </c>
      <c r="D13" s="5">
        <v>92.44050397911856</v>
      </c>
    </row>
    <row r="14" spans="1:4" x14ac:dyDescent="0.25">
      <c r="A14" s="4">
        <v>14</v>
      </c>
      <c r="B14" s="4" t="s">
        <v>107</v>
      </c>
      <c r="C14" s="4" t="s">
        <v>131</v>
      </c>
      <c r="D14" s="5">
        <v>91.790968408609359</v>
      </c>
    </row>
    <row r="15" spans="1:4" x14ac:dyDescent="0.25">
      <c r="A15" s="4">
        <v>15</v>
      </c>
      <c r="B15" s="4" t="s">
        <v>87</v>
      </c>
      <c r="C15" s="4" t="s">
        <v>88</v>
      </c>
      <c r="D15" s="5">
        <v>91.733598496502111</v>
      </c>
    </row>
    <row r="16" spans="1:4" x14ac:dyDescent="0.25">
      <c r="A16" s="4">
        <v>16</v>
      </c>
      <c r="B16" s="4" t="s">
        <v>57</v>
      </c>
      <c r="C16" s="4" t="s">
        <v>58</v>
      </c>
      <c r="D16" s="5">
        <v>91.639531744698473</v>
      </c>
    </row>
    <row r="17" spans="1:4" x14ac:dyDescent="0.25">
      <c r="A17" s="4">
        <v>17</v>
      </c>
      <c r="B17" s="4" t="s">
        <v>195</v>
      </c>
      <c r="C17" s="4" t="s">
        <v>193</v>
      </c>
      <c r="D17" s="5">
        <v>91.317645001027898</v>
      </c>
    </row>
    <row r="18" spans="1:4" x14ac:dyDescent="0.25">
      <c r="A18" s="4">
        <v>18</v>
      </c>
      <c r="B18" s="4" t="s">
        <v>125</v>
      </c>
      <c r="C18" s="4" t="s">
        <v>126</v>
      </c>
      <c r="D18" s="5">
        <v>90.972136141695245</v>
      </c>
    </row>
    <row r="19" spans="1:4" x14ac:dyDescent="0.25">
      <c r="A19" s="4">
        <v>19</v>
      </c>
      <c r="B19" s="4" t="s">
        <v>161</v>
      </c>
      <c r="C19" s="4" t="s">
        <v>162</v>
      </c>
      <c r="D19" s="5">
        <v>90.838559510278429</v>
      </c>
    </row>
    <row r="20" spans="1:4" x14ac:dyDescent="0.25">
      <c r="A20" s="4">
        <v>20</v>
      </c>
      <c r="B20" s="4" t="s">
        <v>119</v>
      </c>
      <c r="C20" s="4" t="s">
        <v>120</v>
      </c>
      <c r="D20" s="5">
        <v>90.08296878776801</v>
      </c>
    </row>
    <row r="21" spans="1:4" x14ac:dyDescent="0.25">
      <c r="A21" s="4">
        <v>21</v>
      </c>
      <c r="B21" s="4" t="s">
        <v>39</v>
      </c>
      <c r="C21" s="4" t="s">
        <v>194</v>
      </c>
      <c r="D21" s="5">
        <v>89.692603447925507</v>
      </c>
    </row>
    <row r="22" spans="1:4" x14ac:dyDescent="0.25">
      <c r="A22" s="4">
        <v>22</v>
      </c>
      <c r="B22" s="4" t="s">
        <v>48</v>
      </c>
      <c r="C22" s="4" t="s">
        <v>130</v>
      </c>
      <c r="D22" s="5">
        <v>89.632978298371739</v>
      </c>
    </row>
    <row r="23" spans="1:4" x14ac:dyDescent="0.25">
      <c r="A23" s="4">
        <v>23</v>
      </c>
      <c r="B23" s="4" t="s">
        <v>132</v>
      </c>
      <c r="C23" s="4" t="s">
        <v>133</v>
      </c>
      <c r="D23" s="5">
        <v>89.299747036713526</v>
      </c>
    </row>
    <row r="24" spans="1:4" x14ac:dyDescent="0.25">
      <c r="A24" s="4">
        <v>24</v>
      </c>
      <c r="B24" s="4" t="s">
        <v>21</v>
      </c>
      <c r="C24" s="4" t="s">
        <v>22</v>
      </c>
      <c r="D24" s="5">
        <v>88.52970955882185</v>
      </c>
    </row>
    <row r="25" spans="1:4" x14ac:dyDescent="0.25">
      <c r="A25" s="4">
        <v>25</v>
      </c>
      <c r="B25" s="4" t="s">
        <v>26</v>
      </c>
      <c r="C25" s="4" t="s">
        <v>27</v>
      </c>
      <c r="D25" s="5">
        <v>88.100363419675844</v>
      </c>
    </row>
    <row r="26" spans="1:4" x14ac:dyDescent="0.25">
      <c r="A26" s="4">
        <v>26</v>
      </c>
      <c r="B26" s="4" t="s">
        <v>48</v>
      </c>
      <c r="C26" s="4" t="s">
        <v>49</v>
      </c>
      <c r="D26" s="5">
        <v>87.963271242612478</v>
      </c>
    </row>
    <row r="27" spans="1:4" x14ac:dyDescent="0.25">
      <c r="A27" s="4">
        <v>27</v>
      </c>
      <c r="B27" s="4" t="s">
        <v>113</v>
      </c>
      <c r="C27" s="4" t="s">
        <v>114</v>
      </c>
      <c r="D27" s="5">
        <v>86.081733312199276</v>
      </c>
    </row>
    <row r="28" spans="1:4" x14ac:dyDescent="0.25">
      <c r="A28" s="4">
        <v>28</v>
      </c>
      <c r="B28" s="4" t="s">
        <v>83</v>
      </c>
      <c r="C28" s="4" t="s">
        <v>84</v>
      </c>
      <c r="D28" s="5">
        <v>85.511669299458319</v>
      </c>
    </row>
    <row r="29" spans="1:4" x14ac:dyDescent="0.25">
      <c r="A29" s="4">
        <v>29</v>
      </c>
      <c r="B29" s="4" t="s">
        <v>61</v>
      </c>
      <c r="C29" s="4" t="s">
        <v>165</v>
      </c>
      <c r="D29" s="5">
        <v>85.412153021234346</v>
      </c>
    </row>
    <row r="30" spans="1:4" x14ac:dyDescent="0.25">
      <c r="A30" s="4">
        <v>30</v>
      </c>
      <c r="B30" s="4" t="s">
        <v>5</v>
      </c>
      <c r="C30" s="4" t="s">
        <v>23</v>
      </c>
      <c r="D30" s="5">
        <v>85.325820621141574</v>
      </c>
    </row>
    <row r="31" spans="1:4" x14ac:dyDescent="0.25">
      <c r="A31" s="4">
        <v>31</v>
      </c>
      <c r="B31" s="4" t="s">
        <v>33</v>
      </c>
      <c r="C31" s="4" t="s">
        <v>34</v>
      </c>
      <c r="D31" s="5">
        <v>85.325820621141574</v>
      </c>
    </row>
    <row r="32" spans="1:4" x14ac:dyDescent="0.25">
      <c r="A32" s="4">
        <v>32</v>
      </c>
      <c r="B32" s="4" t="s">
        <v>41</v>
      </c>
      <c r="C32" s="4" t="s">
        <v>42</v>
      </c>
      <c r="D32" s="5">
        <v>85.325820621141574</v>
      </c>
    </row>
    <row r="33" spans="1:4" x14ac:dyDescent="0.25">
      <c r="A33" s="4">
        <v>33</v>
      </c>
      <c r="B33" s="4" t="s">
        <v>93</v>
      </c>
      <c r="C33" s="4" t="s">
        <v>94</v>
      </c>
      <c r="D33" s="5">
        <v>85.325820621141574</v>
      </c>
    </row>
    <row r="34" spans="1:4" x14ac:dyDescent="0.25">
      <c r="A34" s="4">
        <v>34</v>
      </c>
      <c r="B34" s="4" t="s">
        <v>39</v>
      </c>
      <c r="C34" s="4" t="s">
        <v>79</v>
      </c>
      <c r="D34" s="5">
        <v>83.909724830618174</v>
      </c>
    </row>
    <row r="35" spans="1:4" x14ac:dyDescent="0.25">
      <c r="A35" s="4">
        <v>35</v>
      </c>
      <c r="B35" s="4" t="s">
        <v>61</v>
      </c>
      <c r="C35" s="4" t="s">
        <v>105</v>
      </c>
      <c r="D35" s="5">
        <v>83.656671367852567</v>
      </c>
    </row>
    <row r="36" spans="1:4" x14ac:dyDescent="0.25">
      <c r="A36" s="4">
        <v>36</v>
      </c>
      <c r="B36" s="4" t="s">
        <v>54</v>
      </c>
      <c r="C36" s="4" t="s">
        <v>55</v>
      </c>
      <c r="D36" s="5">
        <v>83.638494072711026</v>
      </c>
    </row>
    <row r="37" spans="1:4" x14ac:dyDescent="0.25">
      <c r="A37" s="4">
        <v>37</v>
      </c>
      <c r="B37" s="4" t="s">
        <v>44</v>
      </c>
      <c r="C37" s="4" t="s">
        <v>45</v>
      </c>
      <c r="D37" s="5">
        <v>83.464101373570628</v>
      </c>
    </row>
    <row r="38" spans="1:4" x14ac:dyDescent="0.25">
      <c r="A38" s="4">
        <v>38</v>
      </c>
      <c r="B38" s="4" t="s">
        <v>81</v>
      </c>
      <c r="C38" s="4" t="s">
        <v>82</v>
      </c>
      <c r="D38" s="5">
        <v>83.125143188100964</v>
      </c>
    </row>
    <row r="39" spans="1:4" x14ac:dyDescent="0.25">
      <c r="A39" s="4">
        <v>39</v>
      </c>
      <c r="B39" s="4" t="s">
        <v>102</v>
      </c>
      <c r="C39" s="4" t="s">
        <v>103</v>
      </c>
      <c r="D39" s="5">
        <v>82.580890980319069</v>
      </c>
    </row>
    <row r="40" spans="1:4" x14ac:dyDescent="0.25">
      <c r="A40" s="4">
        <v>40</v>
      </c>
      <c r="B40" s="4" t="s">
        <v>91</v>
      </c>
      <c r="C40" s="4" t="s">
        <v>92</v>
      </c>
      <c r="D40" s="5">
        <v>81.997912050769102</v>
      </c>
    </row>
    <row r="41" spans="1:4" x14ac:dyDescent="0.25">
      <c r="A41" s="4">
        <v>41</v>
      </c>
      <c r="B41" s="4" t="s">
        <v>17</v>
      </c>
      <c r="C41" s="4" t="s">
        <v>18</v>
      </c>
      <c r="D41" s="5">
        <v>81.741342045568686</v>
      </c>
    </row>
    <row r="42" spans="1:4" x14ac:dyDescent="0.25">
      <c r="A42" s="4">
        <v>42</v>
      </c>
      <c r="B42" s="4" t="s">
        <v>19</v>
      </c>
      <c r="C42" s="4" t="s">
        <v>20</v>
      </c>
      <c r="D42" s="5">
        <v>81.072152305342428</v>
      </c>
    </row>
    <row r="43" spans="1:4" x14ac:dyDescent="0.25">
      <c r="A43" s="4">
        <v>43</v>
      </c>
      <c r="B43" s="4" t="s">
        <v>59</v>
      </c>
      <c r="C43" s="4" t="s">
        <v>60</v>
      </c>
      <c r="D43" s="5">
        <v>81.072152305342428</v>
      </c>
    </row>
    <row r="44" spans="1:4" x14ac:dyDescent="0.25">
      <c r="A44" s="4">
        <v>44</v>
      </c>
      <c r="B44" s="4" t="s">
        <v>52</v>
      </c>
      <c r="C44" s="4" t="s">
        <v>53</v>
      </c>
      <c r="D44" s="5">
        <v>80.151385976926093</v>
      </c>
    </row>
    <row r="45" spans="1:4" x14ac:dyDescent="0.25">
      <c r="A45" s="4">
        <v>45</v>
      </c>
      <c r="B45" s="4" t="s">
        <v>11</v>
      </c>
      <c r="C45" s="4" t="s">
        <v>12</v>
      </c>
      <c r="D45" s="5">
        <v>78.156359830573408</v>
      </c>
    </row>
    <row r="46" spans="1:4" x14ac:dyDescent="0.25">
      <c r="A46" s="4">
        <v>46</v>
      </c>
      <c r="B46" s="4" t="s">
        <v>31</v>
      </c>
      <c r="C46" s="4" t="s">
        <v>32</v>
      </c>
      <c r="D46" s="5">
        <v>77.208619257589305</v>
      </c>
    </row>
    <row r="47" spans="1:4" x14ac:dyDescent="0.25">
      <c r="A47" s="4">
        <v>47</v>
      </c>
      <c r="B47" s="4" t="s">
        <v>100</v>
      </c>
      <c r="C47" s="4" t="s">
        <v>101</v>
      </c>
      <c r="D47" s="5">
        <v>77.003768717487446</v>
      </c>
    </row>
    <row r="48" spans="1:4" x14ac:dyDescent="0.25">
      <c r="A48" s="4">
        <v>48</v>
      </c>
      <c r="B48" s="4" t="s">
        <v>137</v>
      </c>
      <c r="C48" s="4" t="s">
        <v>138</v>
      </c>
      <c r="D48" s="5">
        <v>76.927842869528789</v>
      </c>
    </row>
    <row r="49" spans="1:4" x14ac:dyDescent="0.25">
      <c r="A49" s="4">
        <v>49</v>
      </c>
      <c r="B49" s="4" t="s">
        <v>158</v>
      </c>
      <c r="C49" s="4" t="s">
        <v>159</v>
      </c>
      <c r="D49" s="5">
        <v>76.851110668554512</v>
      </c>
    </row>
    <row r="50" spans="1:4" x14ac:dyDescent="0.25">
      <c r="A50" s="4">
        <v>50</v>
      </c>
      <c r="B50" s="4" t="s">
        <v>151</v>
      </c>
      <c r="C50" s="4" t="s">
        <v>160</v>
      </c>
      <c r="D50" s="5">
        <v>76.369070322838894</v>
      </c>
    </row>
    <row r="51" spans="1:4" x14ac:dyDescent="0.25">
      <c r="A51" s="4">
        <v>51</v>
      </c>
      <c r="B51" s="4" t="s">
        <v>115</v>
      </c>
      <c r="C51" s="4" t="s">
        <v>116</v>
      </c>
      <c r="D51" s="5">
        <v>74.70599610449726</v>
      </c>
    </row>
    <row r="52" spans="1:4" x14ac:dyDescent="0.25">
      <c r="A52" s="4">
        <v>52</v>
      </c>
      <c r="B52" s="4" t="s">
        <v>107</v>
      </c>
      <c r="C52" s="4" t="s">
        <v>108</v>
      </c>
      <c r="D52" s="5">
        <v>74.699647402327884</v>
      </c>
    </row>
    <row r="53" spans="1:4" x14ac:dyDescent="0.25">
      <c r="A53" s="4">
        <v>53</v>
      </c>
      <c r="B53" s="4" t="s">
        <v>46</v>
      </c>
      <c r="C53" s="4" t="s">
        <v>47</v>
      </c>
      <c r="D53" s="5">
        <v>74.563698144798252</v>
      </c>
    </row>
    <row r="54" spans="1:4" x14ac:dyDescent="0.25">
      <c r="A54" s="4">
        <v>54</v>
      </c>
      <c r="B54" s="4" t="s">
        <v>156</v>
      </c>
      <c r="C54" s="4" t="s">
        <v>157</v>
      </c>
      <c r="D54" s="5">
        <v>73.657146266509898</v>
      </c>
    </row>
    <row r="55" spans="1:4" x14ac:dyDescent="0.25">
      <c r="A55" s="4">
        <v>55</v>
      </c>
      <c r="B55" s="4" t="s">
        <v>24</v>
      </c>
      <c r="C55" s="4" t="s">
        <v>76</v>
      </c>
      <c r="D55" s="5">
        <v>73.30389800976819</v>
      </c>
    </row>
    <row r="56" spans="1:4" x14ac:dyDescent="0.25">
      <c r="A56" s="4">
        <v>56</v>
      </c>
      <c r="B56" s="4" t="s">
        <v>89</v>
      </c>
      <c r="C56" s="4" t="s">
        <v>106</v>
      </c>
      <c r="D56" s="5">
        <v>73.222551297265866</v>
      </c>
    </row>
    <row r="57" spans="1:4" x14ac:dyDescent="0.25">
      <c r="A57" s="4">
        <v>57</v>
      </c>
      <c r="B57" s="4" t="s">
        <v>134</v>
      </c>
      <c r="C57" s="4" t="s">
        <v>135</v>
      </c>
      <c r="D57" s="5">
        <v>73.222551297265866</v>
      </c>
    </row>
    <row r="58" spans="1:4" x14ac:dyDescent="0.25">
      <c r="A58" s="4">
        <v>58</v>
      </c>
      <c r="B58" s="4" t="s">
        <v>91</v>
      </c>
      <c r="C58" s="4" t="s">
        <v>141</v>
      </c>
      <c r="D58" s="5">
        <v>73.222551297265866</v>
      </c>
    </row>
    <row r="59" spans="1:4" x14ac:dyDescent="0.25">
      <c r="A59" s="4">
        <v>59</v>
      </c>
      <c r="B59" s="4" t="s">
        <v>7</v>
      </c>
      <c r="C59" s="4" t="s">
        <v>8</v>
      </c>
      <c r="D59" s="5">
        <v>71.873167525712432</v>
      </c>
    </row>
    <row r="60" spans="1:4" x14ac:dyDescent="0.25">
      <c r="A60" s="4">
        <v>60</v>
      </c>
      <c r="B60" s="4" t="s">
        <v>148</v>
      </c>
      <c r="C60" s="4" t="s">
        <v>143</v>
      </c>
      <c r="D60" s="5">
        <v>71.677976740532927</v>
      </c>
    </row>
    <row r="61" spans="1:4" x14ac:dyDescent="0.25">
      <c r="A61" s="4">
        <v>61</v>
      </c>
      <c r="B61" s="4" t="s">
        <v>149</v>
      </c>
      <c r="C61" s="4" t="s">
        <v>150</v>
      </c>
      <c r="D61" s="5">
        <v>71.677976740532927</v>
      </c>
    </row>
    <row r="62" spans="1:4" x14ac:dyDescent="0.25">
      <c r="A62" s="4">
        <v>62</v>
      </c>
      <c r="B62" s="4" t="s">
        <v>171</v>
      </c>
      <c r="C62" s="4" t="s">
        <v>177</v>
      </c>
      <c r="D62" s="5">
        <v>69.667964749810025</v>
      </c>
    </row>
    <row r="63" spans="1:4" x14ac:dyDescent="0.25">
      <c r="A63" s="4">
        <v>63</v>
      </c>
      <c r="B63" s="4" t="s">
        <v>89</v>
      </c>
      <c r="C63" s="4" t="s">
        <v>40</v>
      </c>
      <c r="D63" s="5">
        <v>68.588827627067104</v>
      </c>
    </row>
    <row r="64" spans="1:4" x14ac:dyDescent="0.25">
      <c r="A64" s="4">
        <v>64</v>
      </c>
      <c r="B64" s="4" t="s">
        <v>85</v>
      </c>
      <c r="C64" s="4" t="s">
        <v>144</v>
      </c>
      <c r="D64" s="5">
        <v>68.588827627067104</v>
      </c>
    </row>
    <row r="65" spans="1:4" x14ac:dyDescent="0.25">
      <c r="A65" s="4">
        <v>65</v>
      </c>
      <c r="B65" s="4" t="s">
        <v>151</v>
      </c>
      <c r="C65" s="4" t="s">
        <v>152</v>
      </c>
      <c r="D65" s="5">
        <v>68.588827627067104</v>
      </c>
    </row>
    <row r="66" spans="1:4" x14ac:dyDescent="0.25">
      <c r="A66" s="4">
        <v>66</v>
      </c>
      <c r="B66" s="4" t="s">
        <v>61</v>
      </c>
      <c r="C66" s="4" t="s">
        <v>62</v>
      </c>
      <c r="D66" s="5">
        <v>68.373228473724396</v>
      </c>
    </row>
    <row r="67" spans="1:4" x14ac:dyDescent="0.25">
      <c r="A67" s="4">
        <v>67</v>
      </c>
      <c r="B67" s="4" t="s">
        <v>77</v>
      </c>
      <c r="C67" s="4" t="s">
        <v>78</v>
      </c>
      <c r="D67" s="5">
        <v>67.257573244361524</v>
      </c>
    </row>
    <row r="68" spans="1:4" x14ac:dyDescent="0.25">
      <c r="A68" s="4">
        <v>68</v>
      </c>
      <c r="B68" s="4" t="s">
        <v>5</v>
      </c>
      <c r="C68" s="4" t="s">
        <v>6</v>
      </c>
      <c r="D68" s="5">
        <v>66.412749379832434</v>
      </c>
    </row>
    <row r="69" spans="1:4" x14ac:dyDescent="0.25">
      <c r="A69" s="4">
        <v>69</v>
      </c>
      <c r="B69" s="4" t="s">
        <v>33</v>
      </c>
      <c r="C69" s="4" t="s">
        <v>56</v>
      </c>
      <c r="D69" s="5">
        <v>66.305584589434986</v>
      </c>
    </row>
    <row r="70" spans="1:4" x14ac:dyDescent="0.25">
      <c r="A70" s="4">
        <v>70</v>
      </c>
      <c r="B70" s="4" t="s">
        <v>166</v>
      </c>
      <c r="C70" s="4" t="s">
        <v>167</v>
      </c>
      <c r="D70" s="5">
        <v>66.247023515558524</v>
      </c>
    </row>
    <row r="71" spans="1:4" x14ac:dyDescent="0.25">
      <c r="A71" s="4">
        <v>71</v>
      </c>
      <c r="B71" s="4" t="s">
        <v>153</v>
      </c>
      <c r="C71" s="4" t="s">
        <v>154</v>
      </c>
      <c r="D71" s="5">
        <v>65.499678513601282</v>
      </c>
    </row>
    <row r="72" spans="1:4" x14ac:dyDescent="0.25">
      <c r="A72" s="4">
        <v>72</v>
      </c>
      <c r="B72" s="4" t="s">
        <v>9</v>
      </c>
      <c r="C72" s="4" t="s">
        <v>10</v>
      </c>
      <c r="D72" s="5">
        <v>64.889769805818062</v>
      </c>
    </row>
    <row r="73" spans="1:4" x14ac:dyDescent="0.25">
      <c r="A73" s="4">
        <v>73</v>
      </c>
      <c r="B73" s="4" t="s">
        <v>15</v>
      </c>
      <c r="C73" s="4" t="s">
        <v>16</v>
      </c>
      <c r="D73" s="5">
        <v>64.703640120594841</v>
      </c>
    </row>
    <row r="74" spans="1:4" x14ac:dyDescent="0.25">
      <c r="A74" s="4">
        <v>74</v>
      </c>
      <c r="B74" s="4" t="s">
        <v>142</v>
      </c>
      <c r="C74" s="4" t="s">
        <v>143</v>
      </c>
      <c r="D74" s="5">
        <v>63.955103956868356</v>
      </c>
    </row>
    <row r="75" spans="1:4" x14ac:dyDescent="0.25">
      <c r="A75" s="4">
        <v>75</v>
      </c>
      <c r="B75" s="4" t="s">
        <v>43</v>
      </c>
      <c r="C75" s="4" t="s">
        <v>80</v>
      </c>
      <c r="D75" s="5">
        <v>63.863064042572667</v>
      </c>
    </row>
    <row r="76" spans="1:4" x14ac:dyDescent="0.25">
      <c r="A76" s="4">
        <v>76</v>
      </c>
      <c r="B76" s="4" t="s">
        <v>178</v>
      </c>
      <c r="C76" s="4" t="s">
        <v>179</v>
      </c>
      <c r="D76" s="5">
        <v>63.270092931684815</v>
      </c>
    </row>
    <row r="77" spans="1:4" x14ac:dyDescent="0.25">
      <c r="A77" s="4">
        <v>77</v>
      </c>
      <c r="B77" s="4" t="s">
        <v>111</v>
      </c>
      <c r="C77" s="4" t="s">
        <v>112</v>
      </c>
      <c r="D77" s="5">
        <v>62.715774872050773</v>
      </c>
    </row>
    <row r="78" spans="1:4" x14ac:dyDescent="0.25">
      <c r="A78" s="4">
        <v>78</v>
      </c>
      <c r="B78" s="4" t="s">
        <v>171</v>
      </c>
      <c r="C78" s="4" t="s">
        <v>172</v>
      </c>
      <c r="D78" s="5">
        <v>60.257413856098047</v>
      </c>
    </row>
    <row r="79" spans="1:4" x14ac:dyDescent="0.25">
      <c r="A79" s="4">
        <v>79</v>
      </c>
      <c r="B79" s="4" t="s">
        <v>173</v>
      </c>
      <c r="C79" s="4" t="s">
        <v>174</v>
      </c>
      <c r="D79" s="5">
        <v>60.257413856098047</v>
      </c>
    </row>
    <row r="80" spans="1:4" x14ac:dyDescent="0.25">
      <c r="A80" s="4">
        <v>80</v>
      </c>
      <c r="B80" s="4" t="s">
        <v>175</v>
      </c>
      <c r="C80" s="4" t="s">
        <v>176</v>
      </c>
      <c r="D80" s="5">
        <v>59.454933186739432</v>
      </c>
    </row>
    <row r="81" spans="1:4" x14ac:dyDescent="0.25">
      <c r="A81" s="4">
        <v>81</v>
      </c>
      <c r="B81" s="4" t="s">
        <v>146</v>
      </c>
      <c r="C81" s="4" t="s">
        <v>147</v>
      </c>
      <c r="D81" s="5">
        <v>59.264677320607625</v>
      </c>
    </row>
    <row r="82" spans="1:4" x14ac:dyDescent="0.25">
      <c r="A82" s="4">
        <v>82</v>
      </c>
      <c r="B82" s="4" t="s">
        <v>109</v>
      </c>
      <c r="C82" s="4" t="s">
        <v>136</v>
      </c>
      <c r="D82" s="5">
        <v>56.401370019154896</v>
      </c>
    </row>
    <row r="83" spans="1:4" x14ac:dyDescent="0.25">
      <c r="A83" s="4">
        <v>83</v>
      </c>
      <c r="B83" s="4" t="s">
        <v>74</v>
      </c>
      <c r="C83" s="4" t="s">
        <v>155</v>
      </c>
      <c r="D83" s="5">
        <v>56.279314461968944</v>
      </c>
    </row>
    <row r="84" spans="1:4" x14ac:dyDescent="0.25">
      <c r="A84" s="4">
        <v>84</v>
      </c>
      <c r="B84" s="4" t="s">
        <v>35</v>
      </c>
      <c r="C84" s="4" t="s">
        <v>36</v>
      </c>
      <c r="D84" s="5">
        <v>56.185890428496897</v>
      </c>
    </row>
    <row r="85" spans="1:4" x14ac:dyDescent="0.25">
      <c r="A85" s="4">
        <v>85</v>
      </c>
      <c r="B85" s="4" t="s">
        <v>70</v>
      </c>
      <c r="C85" s="4" t="s">
        <v>71</v>
      </c>
      <c r="D85" s="5">
        <v>55.136174531637963</v>
      </c>
    </row>
    <row r="86" spans="1:4" x14ac:dyDescent="0.25">
      <c r="A86" s="4">
        <v>86</v>
      </c>
      <c r="B86" s="4" t="s">
        <v>63</v>
      </c>
      <c r="C86" s="4" t="s">
        <v>104</v>
      </c>
      <c r="D86" s="5">
        <v>53.218716026846643</v>
      </c>
    </row>
    <row r="87" spans="1:4" x14ac:dyDescent="0.25">
      <c r="A87" s="4">
        <v>87</v>
      </c>
      <c r="B87" s="4" t="s">
        <v>50</v>
      </c>
      <c r="C87" s="4" t="s">
        <v>51</v>
      </c>
      <c r="D87" s="5">
        <v>52.653622246815857</v>
      </c>
    </row>
    <row r="88" spans="1:4" x14ac:dyDescent="0.25">
      <c r="A88" s="4">
        <v>88</v>
      </c>
      <c r="B88" s="4" t="s">
        <v>122</v>
      </c>
      <c r="C88" s="4" t="s">
        <v>123</v>
      </c>
      <c r="D88" s="5">
        <v>52.182397217601029</v>
      </c>
    </row>
    <row r="89" spans="1:4" x14ac:dyDescent="0.25">
      <c r="A89" s="4">
        <v>89</v>
      </c>
      <c r="B89" s="4" t="s">
        <v>169</v>
      </c>
      <c r="C89" s="4" t="s">
        <v>170</v>
      </c>
      <c r="D89" s="5">
        <v>50.598239493163739</v>
      </c>
    </row>
    <row r="90" spans="1:4" x14ac:dyDescent="0.25">
      <c r="A90" s="4">
        <v>90</v>
      </c>
      <c r="B90" s="4" t="s">
        <v>89</v>
      </c>
      <c r="C90" s="4" t="s">
        <v>127</v>
      </c>
      <c r="D90" s="5">
        <v>49.40928291585125</v>
      </c>
    </row>
    <row r="91" spans="1:4" x14ac:dyDescent="0.25">
      <c r="A91" s="4">
        <v>91</v>
      </c>
      <c r="B91" s="4" t="s">
        <v>128</v>
      </c>
      <c r="C91" s="4" t="s">
        <v>129</v>
      </c>
      <c r="D91" s="5">
        <v>49.40928291585125</v>
      </c>
    </row>
    <row r="92" spans="1:4" x14ac:dyDescent="0.25">
      <c r="A92" s="4">
        <v>92</v>
      </c>
      <c r="B92" s="4" t="s">
        <v>117</v>
      </c>
      <c r="C92" s="4" t="s">
        <v>118</v>
      </c>
      <c r="D92" s="5">
        <v>48.838669700620393</v>
      </c>
    </row>
    <row r="93" spans="1:4" x14ac:dyDescent="0.25">
      <c r="A93" s="4">
        <v>93</v>
      </c>
      <c r="B93" s="4" t="s">
        <v>65</v>
      </c>
      <c r="C93" s="4" t="s">
        <v>97</v>
      </c>
      <c r="D93" s="5">
        <v>45.262045187955707</v>
      </c>
    </row>
    <row r="94" spans="1:4" x14ac:dyDescent="0.25">
      <c r="A94" s="4">
        <v>94</v>
      </c>
      <c r="B94" s="4" t="s">
        <v>5</v>
      </c>
      <c r="C94" s="4" t="s">
        <v>30</v>
      </c>
      <c r="D94" s="5">
        <v>42.645038143418176</v>
      </c>
    </row>
    <row r="95" spans="1:4" x14ac:dyDescent="0.25">
      <c r="A95" s="4">
        <v>95</v>
      </c>
      <c r="B95" s="4" t="s">
        <v>191</v>
      </c>
      <c r="C95" s="4" t="s">
        <v>192</v>
      </c>
      <c r="D95" s="5">
        <v>41.306308207409465</v>
      </c>
    </row>
    <row r="96" spans="1:4" x14ac:dyDescent="0.25">
      <c r="A96" s="4">
        <v>96</v>
      </c>
      <c r="B96" s="4" t="s">
        <v>72</v>
      </c>
      <c r="C96" s="4" t="s">
        <v>73</v>
      </c>
      <c r="D96" s="5">
        <v>40.237833026757968</v>
      </c>
    </row>
    <row r="97" spans="1:4" x14ac:dyDescent="0.25">
      <c r="A97" s="4">
        <v>97</v>
      </c>
      <c r="B97" s="4" t="s">
        <v>85</v>
      </c>
      <c r="C97" s="4" t="s">
        <v>86</v>
      </c>
      <c r="D97" s="5">
        <v>40.237833026757968</v>
      </c>
    </row>
    <row r="98" spans="1:4" x14ac:dyDescent="0.25">
      <c r="A98" s="4">
        <v>98</v>
      </c>
      <c r="B98" s="4" t="s">
        <v>37</v>
      </c>
      <c r="C98" s="4" t="s">
        <v>38</v>
      </c>
      <c r="D98" s="5">
        <v>39.678600371336636</v>
      </c>
    </row>
    <row r="99" spans="1:4" x14ac:dyDescent="0.25">
      <c r="A99" s="4">
        <v>99</v>
      </c>
      <c r="B99" s="4" t="s">
        <v>95</v>
      </c>
      <c r="C99" s="4" t="s">
        <v>96</v>
      </c>
      <c r="D99" s="5">
        <v>38.842024825185945</v>
      </c>
    </row>
    <row r="100" spans="1:4" x14ac:dyDescent="0.25">
      <c r="A100" s="4">
        <v>100</v>
      </c>
      <c r="B100" s="4" t="s">
        <v>24</v>
      </c>
      <c r="C100" s="4" t="s">
        <v>25</v>
      </c>
      <c r="D100" s="5">
        <v>34.00155994462331</v>
      </c>
    </row>
    <row r="101" spans="1:4" x14ac:dyDescent="0.25">
      <c r="A101" s="4">
        <v>101</v>
      </c>
      <c r="B101" s="4" t="s">
        <v>28</v>
      </c>
      <c r="C101" s="4" t="s">
        <v>29</v>
      </c>
      <c r="D101" s="5">
        <v>34.00155994462331</v>
      </c>
    </row>
    <row r="102" spans="1:4" x14ac:dyDescent="0.25">
      <c r="A102" s="4">
        <v>102</v>
      </c>
      <c r="B102" s="4" t="s">
        <v>189</v>
      </c>
      <c r="C102" s="4" t="s">
        <v>190</v>
      </c>
      <c r="D102" s="5">
        <v>32.373672109881866</v>
      </c>
    </row>
    <row r="103" spans="1:4" x14ac:dyDescent="0.25">
      <c r="A103" s="4">
        <v>103</v>
      </c>
      <c r="B103" s="4" t="s">
        <v>67</v>
      </c>
      <c r="C103" s="4" t="s">
        <v>68</v>
      </c>
      <c r="D103" s="5">
        <v>24.765549417392993</v>
      </c>
    </row>
    <row r="104" spans="1:4" x14ac:dyDescent="0.25">
      <c r="A104" s="4">
        <v>104</v>
      </c>
      <c r="B104" s="4" t="s">
        <v>74</v>
      </c>
      <c r="C104" s="4" t="s">
        <v>75</v>
      </c>
      <c r="D104" s="5">
        <v>24.765549417392993</v>
      </c>
    </row>
    <row r="105" spans="1:4" x14ac:dyDescent="0.25">
      <c r="A105" s="4">
        <v>105</v>
      </c>
      <c r="B105" s="4" t="s">
        <v>98</v>
      </c>
      <c r="C105" s="4" t="s">
        <v>99</v>
      </c>
      <c r="D105" s="5">
        <v>24.765549417392993</v>
      </c>
    </row>
    <row r="106" spans="1:4" x14ac:dyDescent="0.25">
      <c r="A106" s="4">
        <v>106</v>
      </c>
      <c r="B106" s="4" t="s">
        <v>43</v>
      </c>
      <c r="C106" s="4" t="s">
        <v>145</v>
      </c>
      <c r="D106" s="5">
        <v>17.814054423918037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Donatas Ramaška</dc:creator>
  <cp:lastModifiedBy>Donatas Ramaška</cp:lastModifiedBy>
  <cp:lastPrinted>2014-09-25T04:51:36Z</cp:lastPrinted>
  <dcterms:created xsi:type="dcterms:W3CDTF">2014-09-23T10:56:49Z</dcterms:created>
  <dcterms:modified xsi:type="dcterms:W3CDTF">2014-10-27T09:52:51Z</dcterms:modified>
</cp:coreProperties>
</file>